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05" windowWidth="15330" windowHeight="4665" tabRatio="729" activeTab="0"/>
  </bookViews>
  <sheets>
    <sheet name="E_FORM B - PRICES W PROV FUND" sheetId="1" r:id="rId1"/>
  </sheets>
  <definedNames>
    <definedName name="HEADER" localSheetId="0">'E_FORM B - PRICES W PROV FUND'!#REF!</definedName>
    <definedName name="HEADER">#REF!</definedName>
    <definedName name="PAGE1OF13" localSheetId="0">'E_FORM B - PRICES W PROV FUND'!#REF!</definedName>
    <definedName name="PAGE1OF13">#REF!</definedName>
    <definedName name="_xlnm.Print_Area" localSheetId="0">'E_FORM B - PRICES W PROV FUND'!$B$1:$J$600</definedName>
    <definedName name="_xlnm.Print_Titles" localSheetId="0">'E_FORM B - PRICES W PROV FUND'!$1:$5</definedName>
    <definedName name="TEMP" localSheetId="0">'E_FORM B - PRICES W PROV FUND'!#REF!</definedName>
    <definedName name="TEMP">#REF!</definedName>
    <definedName name="TENDERNO.181-" localSheetId="0">'E_FORM B - PRICES W PROV FUND'!#REF!</definedName>
    <definedName name="TENDERNO.181-">#REF!</definedName>
    <definedName name="TENDERSUBMISSI" localSheetId="0">'E_FORM B - PRICES W PROV FUND'!#REF!</definedName>
    <definedName name="TENDERSUBMISSI">#REF!</definedName>
    <definedName name="TESTHEAD" localSheetId="0">'E_FORM B - PRICES W PROV FUND'!#REF!</definedName>
    <definedName name="TESTHEAD">#REF!</definedName>
    <definedName name="XEVERYTHING" localSheetId="0">'E_FORM B - PRICES W PROV FUND'!$B$1:$IV$199</definedName>
    <definedName name="XEVERYTHING">#REF!</definedName>
    <definedName name="XITEMS" localSheetId="0">'E_FORM B - PRICES W PROV FUND'!$B$7:$IV$199</definedName>
    <definedName name="XITEMS">#REF!</definedName>
  </definedNames>
  <calcPr fullCalcOnLoad="1"/>
</workbook>
</file>

<file path=xl/sharedStrings.xml><?xml version="1.0" encoding="utf-8"?>
<sst xmlns="http://schemas.openxmlformats.org/spreadsheetml/2006/main" count="2608" uniqueCount="636">
  <si>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</si>
  <si>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</si>
  <si>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</si>
  <si>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</si>
  <si>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</si>
  <si>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</si>
  <si>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</si>
  <si>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</si>
  <si>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</si>
  <si>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</si>
  <si>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</si>
  <si>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</si>
  <si>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</si>
  <si>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</si>
  <si>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</si>
  <si>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</si>
  <si>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</si>
  <si>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</si>
  <si>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</si>
  <si>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</si>
  <si>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</si>
  <si>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</si>
  <si>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</si>
  <si>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</si>
  <si>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</si>
  <si>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 xml:space="preserve">                              __________________________________________________________________________________</t>
  </si>
  <si>
    <t>CODE</t>
  </si>
  <si>
    <t>Engineers Estimate</t>
  </si>
  <si>
    <t>JOINED TEXT FOR CHECKING</t>
  </si>
  <si>
    <t>COMMENTS</t>
  </si>
  <si>
    <t>(in words)            __________________________________________________________________________________</t>
  </si>
  <si>
    <t xml:space="preserve">TOTAL BID PRICE (GST extra)                                                 </t>
  </si>
  <si>
    <t xml:space="preserve"> (in figures) $</t>
  </si>
  <si>
    <t xml:space="preserve"> (total price) PART 1</t>
  </si>
  <si>
    <t xml:space="preserve"> (total price) PART 2</t>
  </si>
  <si>
    <t>Adsum Dr. Major Rehabilitation; Jefferson Av. - Mandalay Dr.</t>
  </si>
  <si>
    <t>Polson Av. Crack &amp; Seat Rehabilitation; Radford St. - Airlies St.</t>
  </si>
  <si>
    <t>Oakland Av. Crack &amp; Seat Rehabilitation; Defehr St. - Goldspie St.</t>
  </si>
  <si>
    <t>Dunvegan St. Major Rehabilitation; Mossdale Av. - Rossmere Cr.</t>
  </si>
  <si>
    <t>F</t>
  </si>
  <si>
    <t>Raleigh St. Minor Rehabilitation; Springfield Rd. - Edison Av.</t>
  </si>
  <si>
    <t>G</t>
  </si>
  <si>
    <t>H</t>
  </si>
  <si>
    <t>I</t>
  </si>
  <si>
    <t>Scarfe St. Major Rehabilitation; Anglia Av. - Adsum Dr.</t>
  </si>
  <si>
    <t>ROADWORKS - REMOVAL/RENEWALS</t>
  </si>
  <si>
    <t>ROADWORKS - REMOVALS/RENEWALS</t>
  </si>
  <si>
    <t>A003</t>
  </si>
  <si>
    <t>A.2</t>
  </si>
  <si>
    <t xml:space="preserve">Excavation  </t>
  </si>
  <si>
    <t>CW 3110-R7</t>
  </si>
  <si>
    <t>m³</t>
  </si>
  <si>
    <t>A004</t>
  </si>
  <si>
    <t>A.3</t>
  </si>
  <si>
    <t>Sub-Grade Compaction</t>
  </si>
  <si>
    <t>m²</t>
  </si>
  <si>
    <t>A007</t>
  </si>
  <si>
    <t>A.6</t>
  </si>
  <si>
    <t>Crushed Sub-base Material</t>
  </si>
  <si>
    <t>A008</t>
  </si>
  <si>
    <t>i)</t>
  </si>
  <si>
    <t>tonne</t>
  </si>
  <si>
    <t>*(Specify Limestone or Pavement Material) 
Residential &amp; Regional - High Quantity</t>
  </si>
  <si>
    <t>A010</t>
  </si>
  <si>
    <t>A.7</t>
  </si>
  <si>
    <t>Supplying and Placing Base Course Material</t>
  </si>
  <si>
    <t xml:space="preserve">CW 3110-R7 </t>
  </si>
  <si>
    <t>Both Granular and Limestone are acceptable
Residential &amp; Regional - High Quantity.</t>
  </si>
  <si>
    <t>A012</t>
  </si>
  <si>
    <t>A.9</t>
  </si>
  <si>
    <t>Grading of Boulevards</t>
  </si>
  <si>
    <t>Covers up to 150mm of excavation or fill
Residential &amp; Regional - High Quantity</t>
  </si>
  <si>
    <t>Unit cost was not reviewed in 2003 Tender Tabs for 2004 Estimate</t>
  </si>
  <si>
    <t>A022</t>
  </si>
  <si>
    <t>A.17</t>
  </si>
  <si>
    <t>Separation/Reinforcement Geotextile Fabric</t>
  </si>
  <si>
    <t>CW 3130-R1</t>
  </si>
  <si>
    <t>B001</t>
  </si>
  <si>
    <t>B.1</t>
  </si>
  <si>
    <t>Pavement Removal</t>
  </si>
  <si>
    <t>Includes full depth sawcutting along the limits (eg. creack &amp; seat)
Concrete Pavement includes Asphalt Overlays</t>
  </si>
  <si>
    <t>B002</t>
  </si>
  <si>
    <t>Concrete Pavement</t>
  </si>
  <si>
    <t>Includes Curbs &amp; Asphalt Overlays
Residential &amp; Regional - High Quantity</t>
  </si>
  <si>
    <t>B114</t>
  </si>
  <si>
    <t>B.12</t>
  </si>
  <si>
    <t xml:space="preserve">Miscellaneous Concrete Slab Renewal </t>
  </si>
  <si>
    <t xml:space="preserve">CW 3235-R4  </t>
  </si>
  <si>
    <r>
      <t xml:space="preserve">By Definition in CW 3235 "Renewal" only applies when you are removing and re-installing the same item for improving it's grade or condition. </t>
    </r>
    <r>
      <rPr>
        <sz val="10"/>
        <rFont val="MS Sans Serif"/>
        <family val="2"/>
      </rPr>
      <t xml:space="preserve">
Includes removal of existing, excavation, sub-grade compaction, up to 50mm of base course, backfill, &amp; up to 600mm of boulevard grading</t>
    </r>
  </si>
  <si>
    <t>B118</t>
  </si>
  <si>
    <t>Sidewalk</t>
  </si>
  <si>
    <t>SD-228A</t>
  </si>
  <si>
    <t>Standard Detail must be Referenced</t>
  </si>
  <si>
    <t>B119</t>
  </si>
  <si>
    <t>a) Less than or equal to 5 sq.m.</t>
  </si>
  <si>
    <t>B120</t>
  </si>
  <si>
    <t>b) Greater than 5 and less than or equal to 20 sq.m.</t>
  </si>
  <si>
    <t>B121</t>
  </si>
  <si>
    <t>c) Greater than 20 sq.m.</t>
  </si>
  <si>
    <t>B124</t>
  </si>
  <si>
    <t>B.13</t>
  </si>
  <si>
    <t>Adjustment of Precast  Sidewalk Blocks</t>
  </si>
  <si>
    <t>CW 3235-R4</t>
  </si>
  <si>
    <t>See item below for Supply of New Blocks,
required fill to be Bedding sand in accordance with 5.2.4 of 3330</t>
  </si>
  <si>
    <t>B125</t>
  </si>
  <si>
    <t>B.14</t>
  </si>
  <si>
    <t>Supply of Precast  Sidewalk Blocks</t>
  </si>
  <si>
    <t>Installation to be paid for under "Adjustment of Precast Sidewalk Blocks"</t>
  </si>
  <si>
    <t>B190</t>
  </si>
  <si>
    <t>B.20</t>
  </si>
  <si>
    <t xml:space="preserve">Construction of Asphaltic Concrete Overlay </t>
  </si>
  <si>
    <t xml:space="preserve">CW 3410-R5 </t>
  </si>
  <si>
    <t>Type I is for Residential Pavements. Consider using Type IA for similar costs.</t>
  </si>
  <si>
    <t>B191</t>
  </si>
  <si>
    <t>Main Line Paving</t>
  </si>
  <si>
    <t>Unit  cost was not reviewed in 2003 Tender Tabs for 2004 Estimate</t>
  </si>
  <si>
    <t>B193</t>
  </si>
  <si>
    <t>B194</t>
  </si>
  <si>
    <t>ii)</t>
  </si>
  <si>
    <t>Tie-ins and Approaches</t>
  </si>
  <si>
    <t>B195</t>
  </si>
  <si>
    <t>a) Type IA</t>
  </si>
  <si>
    <t>B197</t>
  </si>
  <si>
    <t>B200</t>
  </si>
  <si>
    <t>Planing of Pavement</t>
  </si>
  <si>
    <t xml:space="preserve">CW 3450-R3 </t>
  </si>
  <si>
    <t>B201</t>
  </si>
  <si>
    <t>0 - 50 mm Depth (Asphalt)</t>
  </si>
  <si>
    <t>Must specify Concrete or Asphalt</t>
  </si>
  <si>
    <t>C001</t>
  </si>
  <si>
    <t>C.1</t>
  </si>
  <si>
    <t>Concrete Pavements, Median Slabs, Bull-noses, and Safety Medians</t>
  </si>
  <si>
    <t>CW 3310-R8</t>
  </si>
  <si>
    <t xml:space="preserve">Clause 8.2 of 3310 requires the use of Slip Form Paving Equipment for pavement widths  less than 8 m. </t>
  </si>
  <si>
    <t>C011</t>
  </si>
  <si>
    <t>Construction of 150 mm Concrete Pavement (Reinforced)</t>
  </si>
  <si>
    <t>Residential</t>
  </si>
  <si>
    <t>C032</t>
  </si>
  <si>
    <t>C.3</t>
  </si>
  <si>
    <t>Concrete Curbs, Curb and Gutter, and Splash Strips</t>
  </si>
  <si>
    <t xml:space="preserve"> Include "Slip Form Paving " to each applicable item. </t>
  </si>
  <si>
    <t>C034</t>
  </si>
  <si>
    <t>SD-203A</t>
  </si>
  <si>
    <t>m</t>
  </si>
  <si>
    <t>* height, type &amp; reference to Standard Detail</t>
  </si>
  <si>
    <t>C036</t>
  </si>
  <si>
    <t>iv)</t>
  </si>
  <si>
    <t>SD-203B</t>
  </si>
  <si>
    <t>height,type &amp; reference to Standard Detail.  Unit cost was not reviewed in 2003 Tender Tabs for 2004 Estimate</t>
  </si>
  <si>
    <t>C044</t>
  </si>
  <si>
    <t>D006</t>
  </si>
  <si>
    <t>D.4</t>
  </si>
  <si>
    <t xml:space="preserve">Reflective Crack Maintenance </t>
  </si>
  <si>
    <t>CW 3250-R5</t>
  </si>
  <si>
    <t xml:space="preserve">Includes cement dusting where applicable
Comment:  one price for both years in 2 year warranty period. </t>
  </si>
  <si>
    <t>E003</t>
  </si>
  <si>
    <t>E.3</t>
  </si>
  <si>
    <t xml:space="preserve">Catch Basin  </t>
  </si>
  <si>
    <t>Reconnection of up to 1.0 m of CB lead including pipe &amp; couplings is included.  Frame &amp; cover included (4.4). If the depth is not standard, indicate after the detail number (eg. SD-024 - 1200 Deep)</t>
  </si>
  <si>
    <t>E004</t>
  </si>
  <si>
    <t>SD-024</t>
  </si>
  <si>
    <t>each</t>
  </si>
  <si>
    <t>With Curb &amp; Gutter Inlet &amp; Reducer</t>
  </si>
  <si>
    <t>E008</t>
  </si>
  <si>
    <t>E.5</t>
  </si>
  <si>
    <t>Sewer Service</t>
  </si>
  <si>
    <t>Sewer Service includes CB leads.   Fittings are included,  Connection to an existing tee, saddle,or wye on the sewer is included, Otherwise the connection must be paid for seperately.  See 1.2.3, 4.5.4, 4.5.5</t>
  </si>
  <si>
    <t>E009</t>
  </si>
  <si>
    <t>Specify Size 250mm is the norm for CB leads</t>
  </si>
  <si>
    <t>E010</t>
  </si>
  <si>
    <t>i.e. Class A bedding or Class B bedding with sand, type 2 or type 3 material and Class 1,2,3,4 or 5 Backfill</t>
  </si>
  <si>
    <t>E023</t>
  </si>
  <si>
    <t>E.10</t>
  </si>
  <si>
    <t>Replacing Existing Manhole Frames &amp; Covers</t>
  </si>
  <si>
    <t>E024</t>
  </si>
  <si>
    <t>AP-004 - Manhole Frame</t>
  </si>
  <si>
    <t>E025</t>
  </si>
  <si>
    <t>AP-005 - Manhole Cover (Solid)</t>
  </si>
  <si>
    <t>E036</t>
  </si>
  <si>
    <t>E.14</t>
  </si>
  <si>
    <t xml:space="preserve">Connecting to Existing Sewer </t>
  </si>
  <si>
    <t xml:space="preserve">Use where there is no existing stub on the sewer. </t>
  </si>
  <si>
    <t>E037</t>
  </si>
  <si>
    <t>E038</t>
  </si>
  <si>
    <t>E039</t>
  </si>
  <si>
    <t>E046</t>
  </si>
  <si>
    <t>E.18</t>
  </si>
  <si>
    <t>Removal of Existing Catchbasins</t>
  </si>
  <si>
    <t>Use only where CB  will not be replaced at same loation.  Otherwise removal is included with installation?</t>
  </si>
  <si>
    <t>E051</t>
  </si>
  <si>
    <t>E.23</t>
  </si>
  <si>
    <t>Installation of Subdrains</t>
  </si>
  <si>
    <t>CW 3120-R1</t>
  </si>
  <si>
    <t>Includes trench excavation, geotextile fabic, granular  drainage material &amp; connection to catchbasin.</t>
  </si>
  <si>
    <t>F001</t>
  </si>
  <si>
    <t>F.1</t>
  </si>
  <si>
    <t>Adjustment of Existing Catchbasins / Manholes</t>
  </si>
  <si>
    <t>CW 3210-R5</t>
  </si>
  <si>
    <t>Includes installlation of existing or new frame &amp; covers</t>
  </si>
  <si>
    <t>F003</t>
  </si>
  <si>
    <t>F.3</t>
  </si>
  <si>
    <t>Installation of Cast Iron Lifter Ring Inserts</t>
  </si>
  <si>
    <t>F004</t>
  </si>
  <si>
    <t>38mm</t>
  </si>
  <si>
    <t>F005</t>
  </si>
  <si>
    <t>51mm</t>
  </si>
  <si>
    <t>F006</t>
  </si>
  <si>
    <t>iii)</t>
  </si>
  <si>
    <t>64mm</t>
  </si>
  <si>
    <t>F007</t>
  </si>
  <si>
    <t>76mm</t>
  </si>
  <si>
    <t>F009</t>
  </si>
  <si>
    <t>F.5</t>
  </si>
  <si>
    <t>Adjustment of Existing Watermain Valve Boxes</t>
  </si>
  <si>
    <t>F010</t>
  </si>
  <si>
    <t>F.6</t>
  </si>
  <si>
    <t>Installation of Watermain Valve Box Extendible Section Inserts</t>
  </si>
  <si>
    <t>F011</t>
  </si>
  <si>
    <t>F.7</t>
  </si>
  <si>
    <t>Adjustment of Existing Curb Stop Boxes</t>
  </si>
  <si>
    <t>Residential &amp; Regional - Low Quantity</t>
  </si>
  <si>
    <t>F017</t>
  </si>
  <si>
    <t>F.13</t>
  </si>
  <si>
    <t>Supply of Catchbasin / Manhole Frames and Covers</t>
  </si>
  <si>
    <t>Note: 13.12 of CW 3210-R5 specifies that the installation of the frame &amp; cover is part of the payment for adjustment of existing CB &amp; MH, so you must include F.1 to pay for the installation.</t>
  </si>
  <si>
    <t>F018</t>
  </si>
  <si>
    <t>F.14</t>
  </si>
  <si>
    <t>Supply of Curb Stop Box Extendible Sections</t>
  </si>
  <si>
    <t>Note: Clause 13.13 of CW3210-R5 specifies that the installation is a part of the payment for the adjustment of Curb Stop Boxes, so you must include F.6 or use F.15 and include E10. 
Residential &amp; Regional - Low Quantity.</t>
  </si>
  <si>
    <t>G001</t>
  </si>
  <si>
    <t>G.1</t>
  </si>
  <si>
    <t>Sodding</t>
  </si>
  <si>
    <t xml:space="preserve">CW 3510-R7 </t>
  </si>
  <si>
    <t xml:space="preserve">Note:  Include formula in Progress Estimate cover sheet at "Other Holdbacks" to accommodate Specified 25% maintenance holdback.  </t>
  </si>
  <si>
    <t>G002</t>
  </si>
  <si>
    <t xml:space="preserve"> width &lt; 600mm</t>
  </si>
  <si>
    <t>G003</t>
  </si>
  <si>
    <t xml:space="preserve"> width &gt; or = 600mm</t>
  </si>
  <si>
    <t>B004</t>
  </si>
  <si>
    <t>B.2</t>
  </si>
  <si>
    <t>Slab Replacement</t>
  </si>
  <si>
    <t>CW 3230-R4</t>
  </si>
  <si>
    <t>Compaction of existing base is incidental, E:6 - up to 50 of base course included</t>
  </si>
  <si>
    <t>B011</t>
  </si>
  <si>
    <t>200 mm Concrete Pavement (Reinforced)</t>
  </si>
  <si>
    <t>B017</t>
  </si>
  <si>
    <t>B.3</t>
  </si>
  <si>
    <t>Partial Slab Patches</t>
  </si>
  <si>
    <t>B026</t>
  </si>
  <si>
    <t>200 mm Concrete Pavement (Type A)</t>
  </si>
  <si>
    <t>B027</t>
  </si>
  <si>
    <t>200 mm Concrete Pavement (Type B)</t>
  </si>
  <si>
    <t>B028</t>
  </si>
  <si>
    <t>200 mm Concrete Pavement (Type C)</t>
  </si>
  <si>
    <t>B029</t>
  </si>
  <si>
    <t>200 mm Concrete Pavement (Type D)</t>
  </si>
  <si>
    <t>B094</t>
  </si>
  <si>
    <t>B.8</t>
  </si>
  <si>
    <t>Drilled Dowels</t>
  </si>
  <si>
    <t>B095</t>
  </si>
  <si>
    <t>19.1 mm Diameter</t>
  </si>
  <si>
    <t>B097</t>
  </si>
  <si>
    <t>B.9</t>
  </si>
  <si>
    <t>Drilled Tie Bars</t>
  </si>
  <si>
    <t>B098</t>
  </si>
  <si>
    <t>20 M Deformed Tie Bar</t>
  </si>
  <si>
    <t>B099</t>
  </si>
  <si>
    <t>25 M Deformed Tie Bar</t>
  </si>
  <si>
    <t>C046</t>
  </si>
  <si>
    <t>*  height, type &amp; reference to Standard Detail 
Regional</t>
  </si>
  <si>
    <t xml:space="preserve">250mm </t>
  </si>
  <si>
    <t>B126</t>
  </si>
  <si>
    <t>B.15</t>
  </si>
  <si>
    <t>Concrete Curb Removal</t>
  </si>
  <si>
    <t xml:space="preserve">CW 3240-R4 </t>
  </si>
  <si>
    <t xml:space="preserve">To be used when item not being re-installed. </t>
  </si>
  <si>
    <t>B127</t>
  </si>
  <si>
    <t>Residential &amp; Regional - High Quantity
* Specify Integral or Seperate</t>
  </si>
  <si>
    <t>B135</t>
  </si>
  <si>
    <t>B.16</t>
  </si>
  <si>
    <t>Concrete Curb Installation</t>
  </si>
  <si>
    <t xml:space="preserve">CW 3240-R4  </t>
  </si>
  <si>
    <t xml:space="preserve">If you are installing curb that didn't previously exist you should be paying for the it under CW 3310. 
You might use these installation items if you were replacing curb that was previously removed say by snow clearing, with the same curb. 
You might also use these installation items in conjunction with removal if you were renewing curb but wanted to measure and pay for the items seperately that are incidental with the "Renewal" items. 
add "Slip Form Paving" if specified for each applicable item. </t>
  </si>
  <si>
    <t>B139</t>
  </si>
  <si>
    <t>B154</t>
  </si>
  <si>
    <t>B.17</t>
  </si>
  <si>
    <t>Concrete Curb Renewal</t>
  </si>
  <si>
    <r>
      <t xml:space="preserve">By Definition in CW 3240 "Renewal" only applies when you are removing and re-installing the same item for improving it's grade or condition. </t>
    </r>
    <r>
      <rPr>
        <sz val="10"/>
        <rFont val="MS Sans Serif"/>
        <family val="2"/>
      </rPr>
      <t xml:space="preserve">
Includes removal of existing, excavation, sub-grade compaction, base course up to 50mm, backfill material, boulevard grading up to 600 mm wide. </t>
    </r>
  </si>
  <si>
    <t>B155</t>
  </si>
  <si>
    <t>SD-205,
SD206A</t>
  </si>
  <si>
    <r>
      <t xml:space="preserve">*  height, type &amp; reference to Standard Detail
</t>
    </r>
    <r>
      <rPr>
        <b/>
        <sz val="10"/>
        <rFont val="MS Sans Serif"/>
        <family val="2"/>
      </rPr>
      <t>add "Slip Form Paving" if specified</t>
    </r>
    <r>
      <rPr>
        <sz val="10"/>
        <rFont val="MS Sans Serif"/>
        <family val="2"/>
      </rPr>
      <t xml:space="preserve">
Unit  cost was not reviewed in 2003 Tender Tabs for 2004 Estimate</t>
    </r>
  </si>
  <si>
    <t>B156</t>
  </si>
  <si>
    <t>a) 3 m and less</t>
  </si>
  <si>
    <t>B157</t>
  </si>
  <si>
    <t>b) Greater than 3m and less than 30 m</t>
  </si>
  <si>
    <t>B158</t>
  </si>
  <si>
    <t>c) Greater than 30 m</t>
  </si>
  <si>
    <t>E027</t>
  </si>
  <si>
    <t>E.11</t>
  </si>
  <si>
    <t>Replacing Existing Catch Basin Frames &amp; Covers</t>
  </si>
  <si>
    <t>E028</t>
  </si>
  <si>
    <t>AP-008 - Barrier Curb and Gutter Inlet  Frame</t>
  </si>
  <si>
    <t>E029</t>
  </si>
  <si>
    <t xml:space="preserve">AP-009 - Barrier Curb and Gutter Inlet Cover </t>
  </si>
  <si>
    <t>E030</t>
  </si>
  <si>
    <t>AP-010 - Barrier Curb and Gutter Inlet Box</t>
  </si>
  <si>
    <t>F002</t>
  </si>
  <si>
    <t>F.2</t>
  </si>
  <si>
    <t>Installation of Precast Concrete Ring Sections</t>
  </si>
  <si>
    <t>vert. m</t>
  </si>
  <si>
    <t>Barrier (125mm ht, Dowelled)</t>
  </si>
  <si>
    <t>*  height, type &amp; reference to Standard Detail 
Residential</t>
  </si>
  <si>
    <t>Sutton Rd. Crack &amp; Seat Rehabilitation; Rothesay St. - Graduate Path</t>
  </si>
  <si>
    <t>Both Granular and Limestone are acceptable
Residential &amp; Regional - Low Quantity</t>
  </si>
  <si>
    <t>Covers up to 150mm of excavation or fill
Residential &amp; Regional - Low Quantity</t>
  </si>
  <si>
    <t>B032</t>
  </si>
  <si>
    <t>150 mm Concrete Pavement (Type C)</t>
  </si>
  <si>
    <t>E006</t>
  </si>
  <si>
    <t>E.4</t>
  </si>
  <si>
    <t xml:space="preserve">Catch Pit </t>
  </si>
  <si>
    <t xml:space="preserve">Reconnection of up to 1.0 m of CP lead including pipe &amp; couplings is included.  Frame &amp; cover included (4.4). </t>
  </si>
  <si>
    <t>E007</t>
  </si>
  <si>
    <t>SD-023</t>
  </si>
  <si>
    <t>E012</t>
  </si>
  <si>
    <t>E.6</t>
  </si>
  <si>
    <t>Catch Pit Connection Pipe</t>
  </si>
  <si>
    <t xml:space="preserve">Fittings are included,  Includes the connection to an existing Catch Basin.  See 3.11.3, 4.6 </t>
  </si>
  <si>
    <t>B143</t>
  </si>
  <si>
    <t>SD-200          SD-203B</t>
  </si>
  <si>
    <t>B145</t>
  </si>
  <si>
    <t>SD-200</t>
  </si>
  <si>
    <t xml:space="preserve">* height, type &amp; reference to Standard Detail
</t>
  </si>
  <si>
    <t>Residential &amp; Regional - Low Quantity
* Specify Integral or Separate</t>
  </si>
  <si>
    <t>B132</t>
  </si>
  <si>
    <t>Ramp Curb</t>
  </si>
  <si>
    <t>B150</t>
  </si>
  <si>
    <t>SD-229A,B,C</t>
  </si>
  <si>
    <t>B207</t>
  </si>
  <si>
    <t>Pavement Patching</t>
  </si>
  <si>
    <t>B208</t>
  </si>
  <si>
    <t>Cracking and Seating Pavement</t>
  </si>
  <si>
    <t>E10</t>
  </si>
  <si>
    <t>Includes saw cutting for the curb &amp; gutter.  and is limited to 1 rolling cycle - defined as 2 complete rolling applications.</t>
  </si>
  <si>
    <t>B209</t>
  </si>
  <si>
    <t>Partial Depth Saw-Cutting</t>
  </si>
  <si>
    <t>B205</t>
  </si>
  <si>
    <t>Moisture Barrier/Stress Absorption Geotextile Fabric</t>
  </si>
  <si>
    <t>The fabric specified in the revised spec is the one that was previously called just "Moisture Barrier Fabric"</t>
  </si>
  <si>
    <t>B189</t>
  </si>
  <si>
    <t>B.19</t>
  </si>
  <si>
    <t>Regrading Existing Interlocking Paving Stones</t>
  </si>
  <si>
    <t>CW 3330-R3</t>
  </si>
  <si>
    <t>B184</t>
  </si>
  <si>
    <t>B100</t>
  </si>
  <si>
    <t>B.10</t>
  </si>
  <si>
    <t>Miscellaneous Concrete Slab Removal</t>
  </si>
  <si>
    <t>B104</t>
  </si>
  <si>
    <t>B107</t>
  </si>
  <si>
    <t>B.11</t>
  </si>
  <si>
    <t xml:space="preserve">Miscellaneous Concrete Slab Installation </t>
  </si>
  <si>
    <r>
      <t xml:space="preserve">If you are installing something that didn't previously exist you should be paying for the the item under CW 3310. 
You might use these installation items if you were replacing an item that was previously removed say by snow clearing, with the same item. 
You might also use these installation items in conjunction with removal if you were renewing an item but wanted to measure and pay for the items seperately that are incidental with the "Renewal" items. 
</t>
    </r>
    <r>
      <rPr>
        <sz val="10"/>
        <rFont val="MS Sans Serif"/>
        <family val="2"/>
      </rPr>
      <t xml:space="preserve">Includes up to 50mm of base course. </t>
    </r>
  </si>
  <si>
    <t>B111</t>
  </si>
  <si>
    <t>PART 1      CITY FUNDED WORK</t>
  </si>
  <si>
    <t>B142</t>
  </si>
  <si>
    <r>
      <t xml:space="preserve">* height, type &amp; reference to Standard Detail
</t>
    </r>
    <r>
      <rPr>
        <b/>
        <sz val="10"/>
        <rFont val="MS Sans Serif"/>
        <family val="2"/>
      </rPr>
      <t>add "Slip Form Paving" if specified</t>
    </r>
  </si>
  <si>
    <t>B131</t>
  </si>
  <si>
    <t>v)</t>
  </si>
  <si>
    <t>Lip Curb</t>
  </si>
  <si>
    <t>B136</t>
  </si>
  <si>
    <t>SD-205</t>
  </si>
  <si>
    <t>B144</t>
  </si>
  <si>
    <t>B.21</t>
  </si>
  <si>
    <t>Barrier (150mm ht, Dowelled)</t>
  </si>
  <si>
    <t>Modified Barrier (150mm ht, Dowelled)</t>
  </si>
  <si>
    <t>Excavation</t>
  </si>
  <si>
    <t>Residential - Low Quantity</t>
  </si>
  <si>
    <t>A009</t>
  </si>
  <si>
    <t>E026</t>
  </si>
  <si>
    <t>AP-006 - Manhole Cover (Grated)</t>
  </si>
  <si>
    <t>B106</t>
  </si>
  <si>
    <t>Monolithic Curb and Sidewalk</t>
  </si>
  <si>
    <t>B113</t>
  </si>
  <si>
    <t>SD-228B</t>
  </si>
  <si>
    <t>Standard Detail must be Referenced, &amp; detail requires width to be specified.  Unit cost was not reviewed in 2003 Tender Tabs for 2004 Estimate</t>
  </si>
  <si>
    <t>Monolithic Curb and Sidewalk (1650mm width)</t>
  </si>
  <si>
    <t xml:space="preserve"> i)</t>
  </si>
  <si>
    <t>*(Specify Limestone or Pavement Material) 
Residential - Low Quantity</t>
  </si>
  <si>
    <t>A023</t>
  </si>
  <si>
    <t>A.18</t>
  </si>
  <si>
    <t>Preparation of Existing Roadway</t>
  </si>
  <si>
    <t>CW 3150-R4</t>
  </si>
  <si>
    <t>Gravel Surfacing,  Includes Shoulders</t>
  </si>
  <si>
    <t>A026</t>
  </si>
  <si>
    <t>Limestone</t>
  </si>
  <si>
    <t>Includes Curbs &amp; Asphalt Overlays
Residential &amp; Regional - Low Quantity</t>
  </si>
  <si>
    <t>F015</t>
  </si>
  <si>
    <t>F.11</t>
  </si>
  <si>
    <t>Adjustment of Curb and Gutter Inlets</t>
  </si>
  <si>
    <t>Regional</t>
  </si>
  <si>
    <t>E048</t>
  </si>
  <si>
    <t>E.20</t>
  </si>
  <si>
    <t>Relocation of Existing Catchbasins</t>
  </si>
  <si>
    <t>B031</t>
  </si>
  <si>
    <t>150 mm Concrete Pavement (Type B)</t>
  </si>
  <si>
    <t>50 mm - Limestone</t>
  </si>
  <si>
    <t>Construction of Barrier (180mm ht, Separate)</t>
  </si>
  <si>
    <t>150 mm - Limestone</t>
  </si>
  <si>
    <t>Barrier - Separate</t>
  </si>
  <si>
    <t>a) in a Trench, Class B Bedding with Sand,   Class 2 Backfill</t>
  </si>
  <si>
    <t>b) Connecting to 375mm  Concrete Combined Sewer</t>
  </si>
  <si>
    <t>a) Connecting to 300mm  Concrete Storm Relief  Sewer</t>
  </si>
  <si>
    <t>A024</t>
  </si>
  <si>
    <t>A.19</t>
  </si>
  <si>
    <t>Surfacing Material</t>
  </si>
  <si>
    <t>SD-024 (1200 Deep)</t>
  </si>
  <si>
    <t>E.22</t>
  </si>
  <si>
    <t xml:space="preserve">Construction of  Ramp Curb </t>
  </si>
  <si>
    <t>250mm PVC  Connecting Pipe</t>
  </si>
  <si>
    <t>A.1</t>
  </si>
  <si>
    <t>A.4</t>
  </si>
  <si>
    <t>A.5</t>
  </si>
  <si>
    <t>B.4</t>
  </si>
  <si>
    <t>B.5</t>
  </si>
  <si>
    <t>B.6</t>
  </si>
  <si>
    <t>A.8</t>
  </si>
  <si>
    <t>A.10</t>
  </si>
  <si>
    <t>A.11</t>
  </si>
  <si>
    <t>A.12</t>
  </si>
  <si>
    <t>b) Type II</t>
  </si>
  <si>
    <t>A.13</t>
  </si>
  <si>
    <t>A.14</t>
  </si>
  <si>
    <t>iI)</t>
  </si>
  <si>
    <t>A.15</t>
  </si>
  <si>
    <t>A.16</t>
  </si>
  <si>
    <t>A.20</t>
  </si>
  <si>
    <t>A.21</t>
  </si>
  <si>
    <t>A.22</t>
  </si>
  <si>
    <t>A.23</t>
  </si>
  <si>
    <t>A.24</t>
  </si>
  <si>
    <t>A.25</t>
  </si>
  <si>
    <t>A.26</t>
  </si>
  <si>
    <t>A.27</t>
  </si>
  <si>
    <t>A.28</t>
  </si>
  <si>
    <t>A.29</t>
  </si>
  <si>
    <t>A.30</t>
  </si>
  <si>
    <t>B.7</t>
  </si>
  <si>
    <t>B.18</t>
  </si>
  <si>
    <t>B.22</t>
  </si>
  <si>
    <t>C.2</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</si>
  <si>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</si>
  <si>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</si>
  <si>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</si>
  <si>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</si>
  <si>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</si>
  <si>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</si>
  <si>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</si>
  <si>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</si>
  <si>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</si>
  <si>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</si>
  <si>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</si>
  <si>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</si>
  <si>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</si>
  <si>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</si>
  <si>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</si>
  <si>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</si>
  <si>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</si>
  <si>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</si>
  <si>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</si>
  <si>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</si>
  <si>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</si>
  <si>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</si>
  <si>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</si>
  <si>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</si>
  <si>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</si>
  <si>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</si>
  <si>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</si>
  <si>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</si>
  <si>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</si>
  <si>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</si>
  <si>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</si>
  <si>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</si>
  <si>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</si>
  <si>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</si>
  <si>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</si>
  <si>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</si>
  <si>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</si>
  <si>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</si>
  <si>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</si>
  <si>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</si>
  <si>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</si>
  <si>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</si>
  <si>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</si>
  <si>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</si>
  <si>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</si>
  <si>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</si>
  <si>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</si>
  <si>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</si>
  <si>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</si>
  <si>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</si>
  <si>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</si>
  <si>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</si>
  <si>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E.1</t>
  </si>
  <si>
    <t>E.2</t>
  </si>
  <si>
    <t>E.7</t>
  </si>
  <si>
    <t>E.8</t>
  </si>
  <si>
    <t>E.9</t>
  </si>
  <si>
    <t>E.12</t>
  </si>
  <si>
    <t>.</t>
  </si>
  <si>
    <t>E.13</t>
  </si>
  <si>
    <t>E.15</t>
  </si>
  <si>
    <t>E.16</t>
  </si>
  <si>
    <t>E.17</t>
  </si>
  <si>
    <t>E.19</t>
  </si>
  <si>
    <t>E.21</t>
  </si>
  <si>
    <t>E.24</t>
  </si>
  <si>
    <t>E.25</t>
  </si>
  <si>
    <t>E.26</t>
  </si>
  <si>
    <t>F.4</t>
  </si>
  <si>
    <t>F.8</t>
  </si>
  <si>
    <t>F.9</t>
  </si>
  <si>
    <t>F.10</t>
  </si>
  <si>
    <t>F.12</t>
  </si>
  <si>
    <t>a) Type II</t>
  </si>
  <si>
    <t>F.15</t>
  </si>
  <si>
    <t>F.16</t>
  </si>
  <si>
    <t>F.17</t>
  </si>
  <si>
    <t>F.18</t>
  </si>
  <si>
    <t>F.19</t>
  </si>
  <si>
    <t>F.20</t>
  </si>
  <si>
    <t>F.21</t>
  </si>
  <si>
    <t>F.22</t>
  </si>
  <si>
    <t>F.23</t>
  </si>
  <si>
    <t>G.2</t>
  </si>
  <si>
    <t>G.3</t>
  </si>
  <si>
    <t>G.4</t>
  </si>
  <si>
    <t>G.5</t>
  </si>
  <si>
    <t>G.6</t>
  </si>
  <si>
    <t>G.7</t>
  </si>
  <si>
    <t>G.8</t>
  </si>
  <si>
    <t>G.9</t>
  </si>
  <si>
    <t>G.10</t>
  </si>
  <si>
    <t>G.11</t>
  </si>
  <si>
    <t>G.12</t>
  </si>
  <si>
    <t>G.13</t>
  </si>
  <si>
    <t>G.14</t>
  </si>
  <si>
    <t>G.15</t>
  </si>
  <si>
    <t>G.16</t>
  </si>
  <si>
    <t>G.17</t>
  </si>
  <si>
    <t>G.18</t>
  </si>
  <si>
    <t>G.20</t>
  </si>
  <si>
    <t>G.21</t>
  </si>
  <si>
    <t>G.22</t>
  </si>
  <si>
    <t>G.23</t>
  </si>
  <si>
    <t>G.24</t>
  </si>
  <si>
    <t>G.25</t>
  </si>
  <si>
    <t>G.26</t>
  </si>
  <si>
    <t>G.27</t>
  </si>
  <si>
    <t>G.28</t>
  </si>
  <si>
    <t>G.29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</si>
  <si>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</si>
  <si>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</si>
  <si>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</si>
  <si>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</si>
  <si>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</si>
  <si>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</si>
  <si>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</si>
  <si>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</si>
  <si>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</si>
  <si>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</si>
  <si>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</si>
  <si>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</si>
  <si>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</si>
  <si>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</si>
  <si>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</si>
  <si>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</si>
  <si>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</si>
  <si>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</si>
  <si>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</si>
  <si>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</si>
  <si>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</si>
  <si>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</si>
  <si>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</si>
  <si>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</si>
  <si>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</si>
  <si>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</si>
  <si>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</si>
  <si>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I.1</t>
  </si>
  <si>
    <t>I.2</t>
  </si>
  <si>
    <t>I.3</t>
  </si>
  <si>
    <t>I.4</t>
  </si>
  <si>
    <t>I.5</t>
  </si>
  <si>
    <t>I.6</t>
  </si>
  <si>
    <t>I.7</t>
  </si>
  <si>
    <t>I.8</t>
  </si>
  <si>
    <t>I.9</t>
  </si>
  <si>
    <t>I.10</t>
  </si>
  <si>
    <t>I.11</t>
  </si>
  <si>
    <t>I.12</t>
  </si>
  <si>
    <t>I.13</t>
  </si>
  <si>
    <t>I.14</t>
  </si>
  <si>
    <t>I.15</t>
  </si>
  <si>
    <t>I.16</t>
  </si>
  <si>
    <t>a) Connecting to 900mm  Land Drainage Sewer</t>
  </si>
  <si>
    <t>I.17</t>
  </si>
  <si>
    <t>I.18</t>
  </si>
  <si>
    <t>I.19</t>
  </si>
  <si>
    <t>I.20</t>
  </si>
  <si>
    <t>I.21</t>
  </si>
  <si>
    <t>I.22</t>
  </si>
  <si>
    <t>I.23</t>
  </si>
  <si>
    <t>I.24</t>
  </si>
  <si>
    <t>PART 2      PROVINCIALLY FUNDED WORK (See D2)</t>
  </si>
  <si>
    <r>
      <t xml:space="preserve">PART 1      </t>
    </r>
    <r>
      <rPr>
        <b/>
        <i/>
        <sz val="16"/>
        <rFont val="Arial"/>
        <family val="2"/>
      </rPr>
      <t>CITY FUNDED WORK</t>
    </r>
  </si>
  <si>
    <r>
      <t xml:space="preserve">PART 2      </t>
    </r>
    <r>
      <rPr>
        <b/>
        <i/>
        <sz val="16"/>
        <rFont val="Arial"/>
        <family val="2"/>
      </rPr>
      <t>PROVINCIALLY FUNDED WORK (See D2)</t>
    </r>
  </si>
  <si>
    <t>CW 2130-R8</t>
  </si>
  <si>
    <t>Gateway Rd. Major Rehabilitation; Antrim Rd. - Kimberley Av.</t>
  </si>
  <si>
    <t>Curb and Gutter (Ramp Curb,  Integral, - 600mm width, 150mm Plain Concrete Pavement)</t>
  </si>
  <si>
    <t>Curb and Gutter (40mm ht, Lip Curb, Integral, - 600mm width, 150mm Plain Concrete Pavement)</t>
  </si>
  <si>
    <t xml:space="preserve">Remove and Replace Existing Catch Basin  </t>
  </si>
  <si>
    <t>(Removal &amp; Installation)Reconnection of up to 1.0 m of CB lead including pipe &amp; couplings is included.  Frame &amp; cover included (4.4). If the depth is not standard, indicate after the detail number (eg. SD-024 - 1200 Deep)</t>
  </si>
  <si>
    <t>G.30</t>
  </si>
  <si>
    <t>G.19</t>
  </si>
  <si>
    <t>(SEE B8)</t>
  </si>
  <si>
    <t>SD-229C</t>
  </si>
  <si>
    <t>250mm PVC Connecting Pipe</t>
  </si>
  <si>
    <t>E9</t>
  </si>
  <si>
    <t>E8</t>
  </si>
  <si>
    <t>Curb and Gutter (125mm ht, Barrier, Integral, - 600mm width, 150mm Plain Concrete Pavement)</t>
  </si>
  <si>
    <t>Curb and Gutter (125 mm ht, Barrier, Integral, - 600mm width, 150mm Plain Concrete Pavement)</t>
  </si>
  <si>
    <t>Construction of   Lip Curb (40mm ht, Integral)</t>
  </si>
  <si>
    <t>SD-202B</t>
  </si>
  <si>
    <t>Construction of  Modified Barrier (150mm ht, Dowelled)</t>
  </si>
  <si>
    <t>Consol Av. Reconstruction; Louelda St. - Besant St.</t>
  </si>
  <si>
    <r>
      <t>Excavation limits 450mm or 750mm for slip form paving beyond limits of pavement.</t>
    </r>
    <r>
      <rPr>
        <sz val="10"/>
        <rFont val="MS Sans Serif"/>
        <family val="2"/>
      </rPr>
      <t xml:space="preserve">
Residential &amp; Regional - High Quantity.</t>
    </r>
  </si>
  <si>
    <r>
      <t>*(Specify Limestone or Pavement Material) 
Residential &amp; Regional - Low Quantity.</t>
    </r>
    <r>
      <rPr>
        <sz val="12"/>
        <rFont val="Arial"/>
        <family val="0"/>
      </rPr>
      <t xml:space="preserve">  Unit cost was not reviewed in 2003 Tender Tabs for 2004 Estimate.</t>
    </r>
  </si>
  <si>
    <t>Curb and Gutter (125mm ht, Modified Barrier, Integral, - 600mm width, 150mm Plain Concrete Pavement)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</si>
</sst>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dd\-mmm\-yy"/>
    <numFmt numFmtId="176" formatCode="0.0%"/>
    <numFmt numFmtId="177" formatCode="0.0"/>
    <numFmt numFmtId="178" formatCode="&quot;$&quot;#,##0.00;[Red]&quot;$&quot;#,##0.00"/>
  </numFmts>
  <fonts count="1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16"/>
      <name val="Arial"/>
      <family val="2"/>
    </font>
    <font>
      <b/>
      <i/>
      <sz val="16"/>
      <name val="Arial"/>
      <family val="2"/>
    </font>
    <font>
      <sz val="10"/>
      <name val="MS Sans Serif"/>
      <family val="0"/>
    </font>
    <font>
      <b/>
      <sz val="10"/>
      <name val="MS Sans Serif"/>
      <family val="2"/>
    </font>
    <font>
      <b/>
      <i/>
      <u val="single"/>
      <sz val="12"/>
      <name val="Arial"/>
      <family val="2"/>
    </font>
    <font>
      <b/>
      <u val="single"/>
      <sz val="12"/>
      <name val="Arial"/>
      <family val="0"/>
    </font>
    <font>
      <b/>
      <sz val="6"/>
      <name val="Arial"/>
      <family val="2"/>
    </font>
    <font>
      <sz val="6"/>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61">
    <border>
      <left/>
      <right/>
      <top/>
      <bottom/>
      <diagonal/>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thin"/>
      <top>
        <color indexed="63"/>
      </top>
      <bottom style="thin"/>
    </border>
    <border>
      <left style="thin"/>
      <right style="thin">
        <color indexed="8"/>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thick">
        <color indexed="20"/>
      </right>
      <top>
        <color indexed="63"/>
      </top>
      <bottom>
        <color indexed="63"/>
      </bottom>
    </border>
    <border>
      <left>
        <color indexed="63"/>
      </left>
      <right style="thick">
        <color indexed="20"/>
      </right>
      <top>
        <color indexed="63"/>
      </top>
      <bottom style="thin"/>
    </border>
    <border>
      <left style="thin">
        <color indexed="8"/>
      </left>
      <right>
        <color indexed="63"/>
      </right>
      <top style="thin">
        <color indexed="8"/>
      </top>
      <bottom style="double">
        <color indexed="8"/>
      </bottom>
    </border>
    <border>
      <left style="thin">
        <color indexed="8"/>
      </left>
      <right style="thin">
        <color indexed="8"/>
      </right>
      <top style="thin"/>
      <bottom style="double"/>
    </border>
    <border>
      <left>
        <color indexed="63"/>
      </left>
      <right style="thin">
        <color indexed="8"/>
      </right>
      <top>
        <color indexed="63"/>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border>
    <border>
      <left style="thin">
        <color indexed="8"/>
      </left>
      <right style="thin">
        <color indexed="8"/>
      </right>
      <top style="double">
        <color indexed="8"/>
      </top>
      <bottom style="double"/>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color indexed="8"/>
      </right>
      <top>
        <color indexed="63"/>
      </top>
      <bottom style="thin"/>
    </border>
    <border>
      <left>
        <color indexed="63"/>
      </left>
      <right>
        <color indexed="63"/>
      </right>
      <top style="thin">
        <color indexed="8"/>
      </top>
      <bottom style="thin">
        <color indexed="8"/>
      </bottom>
    </border>
    <border>
      <left>
        <color indexed="63"/>
      </left>
      <right style="thin">
        <color indexed="8"/>
      </right>
      <top>
        <color indexed="63"/>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color indexed="63"/>
      </left>
      <right style="thin">
        <color indexed="8"/>
      </right>
      <top>
        <color indexed="63"/>
      </top>
      <bottom style="double"/>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double">
        <color indexed="8"/>
      </top>
      <bottom style="double">
        <color indexed="8"/>
      </bottom>
    </border>
    <border>
      <left style="thin">
        <color indexed="8"/>
      </left>
      <right style="thin">
        <color indexed="8"/>
      </right>
      <top style="thin"/>
      <bottom style="double">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top>
        <color indexed="63"/>
      </top>
      <bottom style="thin"/>
    </border>
    <border>
      <left>
        <color indexed="63"/>
      </left>
      <right>
        <color indexed="63"/>
      </right>
      <top style="double"/>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double">
        <color indexed="8"/>
      </bottom>
    </border>
    <border>
      <left style="thin">
        <color indexed="8"/>
      </left>
      <right style="thin"/>
      <top style="double">
        <color indexed="8"/>
      </top>
      <bottom>
        <color indexed="63"/>
      </bottom>
    </border>
    <border>
      <left style="thin">
        <color indexed="8"/>
      </left>
      <right style="thin"/>
      <top style="thin">
        <color indexed="8"/>
      </top>
      <bottom style="double">
        <color indexed="8"/>
      </bottom>
    </border>
    <border>
      <left style="thin">
        <color indexed="8"/>
      </left>
      <right style="thin"/>
      <top style="thin"/>
      <bottom style="double"/>
    </border>
    <border>
      <left style="thin">
        <color indexed="8"/>
      </left>
      <right style="thin"/>
      <top style="thin"/>
      <bottom style="double">
        <color indexed="8"/>
      </bottom>
    </border>
    <border>
      <left>
        <color indexed="63"/>
      </left>
      <right style="thin"/>
      <top>
        <color indexed="63"/>
      </top>
      <bottom style="thin">
        <color indexed="8"/>
      </bottom>
    </border>
    <border>
      <left>
        <color indexed="63"/>
      </left>
      <right style="thin"/>
      <top>
        <color indexed="63"/>
      </top>
      <bottom>
        <color indexed="63"/>
      </bottom>
    </border>
    <border>
      <left style="thin">
        <color indexed="8"/>
      </left>
      <right style="thin"/>
      <top style="double">
        <color indexed="8"/>
      </top>
      <bottom style="thin">
        <color indexed="8"/>
      </bottom>
    </border>
    <border>
      <left style="thin">
        <color indexed="8"/>
      </left>
      <right style="thin"/>
      <top>
        <color indexed="63"/>
      </top>
      <bottom style="double"/>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0">
    <xf numFmtId="0" fontId="0" fillId="2" borderId="0" xfId="0" applyNumberFormat="1" applyAlignment="1">
      <alignment/>
    </xf>
    <xf numFmtId="0" fontId="0" fillId="3" borderId="1" xfId="0" applyNumberFormat="1" applyFont="1" applyFill="1" applyBorder="1" applyAlignment="1" applyProtection="1">
      <alignment horizontal="center" wrapText="1"/>
      <protection/>
    </xf>
    <xf numFmtId="0" fontId="0" fillId="3" borderId="1" xfId="0" applyNumberFormat="1" applyFont="1" applyFill="1" applyBorder="1" applyAlignment="1" applyProtection="1">
      <alignment horizontal="center" vertical="top" wrapText="1"/>
      <protection/>
    </xf>
    <xf numFmtId="173" fontId="0" fillId="3" borderId="1" xfId="0" applyNumberFormat="1" applyFont="1" applyFill="1" applyBorder="1" applyAlignment="1" applyProtection="1">
      <alignment horizontal="left" vertical="top" wrapText="1"/>
      <protection/>
    </xf>
    <xf numFmtId="172" fontId="0" fillId="3" borderId="1" xfId="0" applyNumberFormat="1" applyFont="1" applyFill="1" applyBorder="1" applyAlignment="1" applyProtection="1">
      <alignment horizontal="left" vertical="top" wrapText="1"/>
      <protection/>
    </xf>
    <xf numFmtId="172" fontId="0" fillId="3" borderId="1" xfId="0" applyNumberFormat="1" applyFont="1" applyFill="1" applyBorder="1" applyAlignment="1" applyProtection="1">
      <alignment horizontal="center" vertical="top" wrapText="1"/>
      <protection/>
    </xf>
    <xf numFmtId="1" fontId="0" fillId="3" borderId="1" xfId="0" applyNumberFormat="1" applyFont="1" applyFill="1" applyBorder="1" applyAlignment="1" applyProtection="1">
      <alignment horizontal="right" vertical="top"/>
      <protection/>
    </xf>
    <xf numFmtId="4" fontId="0" fillId="3" borderId="1" xfId="0" applyNumberFormat="1" applyFont="1" applyFill="1" applyBorder="1" applyAlignment="1" applyProtection="1">
      <alignment vertical="top"/>
      <protection/>
    </xf>
    <xf numFmtId="173" fontId="0" fillId="3" borderId="1" xfId="0" applyNumberFormat="1" applyFont="1" applyFill="1" applyBorder="1" applyAlignment="1" applyProtection="1">
      <alignment horizontal="right" vertical="top" wrapText="1"/>
      <protection/>
    </xf>
    <xf numFmtId="173" fontId="0" fillId="3" borderId="1" xfId="0" applyNumberFormat="1" applyFont="1" applyFill="1" applyBorder="1" applyAlignment="1" applyProtection="1">
      <alignment horizontal="left" vertical="top" wrapText="1" indent="2"/>
      <protection/>
    </xf>
    <xf numFmtId="173" fontId="0" fillId="0" borderId="1" xfId="0" applyNumberFormat="1" applyFont="1" applyFill="1" applyBorder="1" applyAlignment="1" applyProtection="1">
      <alignment horizontal="left" vertical="top" wrapText="1" indent="2"/>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protection/>
    </xf>
    <xf numFmtId="173" fontId="0" fillId="0" borderId="1" xfId="0" applyNumberFormat="1" applyFont="1" applyFill="1" applyBorder="1" applyAlignment="1" applyProtection="1">
      <alignment horizontal="left" vertical="top" wrapText="1"/>
      <protection/>
    </xf>
    <xf numFmtId="1" fontId="0" fillId="0" borderId="1" xfId="0" applyNumberFormat="1" applyFont="1" applyFill="1" applyBorder="1" applyAlignment="1" applyProtection="1">
      <alignment horizontal="right" vertical="top" wrapText="1"/>
      <protection/>
    </xf>
    <xf numFmtId="1" fontId="0" fillId="3" borderId="1" xfId="0" applyNumberFormat="1" applyFont="1" applyFill="1" applyBorder="1" applyAlignment="1" applyProtection="1">
      <alignment horizontal="right" vertical="top" wrapText="1"/>
      <protection/>
    </xf>
    <xf numFmtId="4" fontId="0" fillId="0" borderId="1" xfId="0" applyNumberFormat="1" applyFont="1" applyFill="1" applyBorder="1" applyAlignment="1" applyProtection="1">
      <alignment vertical="top"/>
      <protection/>
    </xf>
    <xf numFmtId="4" fontId="0" fillId="3" borderId="1" xfId="0" applyNumberFormat="1" applyFont="1" applyFill="1" applyBorder="1" applyAlignment="1" applyProtection="1">
      <alignment vertical="top" wrapText="1"/>
      <protection/>
    </xf>
    <xf numFmtId="172" fontId="0" fillId="3" borderId="1" xfId="0" applyNumberFormat="1" applyFont="1" applyFill="1" applyBorder="1" applyAlignment="1" applyProtection="1">
      <alignment vertical="top" wrapText="1"/>
      <protection/>
    </xf>
    <xf numFmtId="173" fontId="0" fillId="0" borderId="1" xfId="0" applyNumberFormat="1" applyFont="1" applyFill="1" applyBorder="1" applyAlignment="1" applyProtection="1">
      <alignment horizontal="left" vertical="top" wrapText="1" indent="1"/>
      <protection/>
    </xf>
    <xf numFmtId="172" fontId="0" fillId="4"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2" fontId="4" fillId="3" borderId="2" xfId="0" applyNumberFormat="1" applyFont="1" applyFill="1" applyBorder="1" applyAlignment="1" applyProtection="1">
      <alignment horizontal="left" vertical="center"/>
      <protection/>
    </xf>
    <xf numFmtId="172" fontId="4" fillId="3" borderId="2" xfId="0" applyNumberFormat="1" applyFont="1" applyFill="1" applyBorder="1" applyAlignment="1" applyProtection="1">
      <alignment horizontal="left" vertical="center" wrapText="1"/>
      <protection/>
    </xf>
    <xf numFmtId="173" fontId="0" fillId="3" borderId="1" xfId="0" applyNumberFormat="1" applyFont="1" applyFill="1" applyBorder="1" applyAlignment="1" applyProtection="1">
      <alignment horizontal="center" vertical="top" wrapText="1"/>
      <protection/>
    </xf>
    <xf numFmtId="0" fontId="0" fillId="3" borderId="1" xfId="0" applyNumberFormat="1" applyFont="1" applyFill="1" applyBorder="1" applyAlignment="1" applyProtection="1">
      <alignment horizontal="center" vertical="center" wrapText="1"/>
      <protection/>
    </xf>
    <xf numFmtId="1" fontId="0" fillId="3" borderId="1" xfId="0" applyNumberFormat="1" applyFont="1" applyFill="1" applyBorder="1" applyAlignment="1" applyProtection="1">
      <alignment horizontal="right" vertical="center"/>
      <protection/>
    </xf>
    <xf numFmtId="173" fontId="0" fillId="0" borderId="1" xfId="0" applyNumberFormat="1" applyFont="1" applyFill="1" applyBorder="1" applyAlignment="1" applyProtection="1">
      <alignment horizontal="right" vertical="top" wrapText="1"/>
      <protection/>
    </xf>
    <xf numFmtId="173" fontId="0" fillId="3" borderId="1" xfId="0" applyNumberFormat="1" applyFont="1" applyFill="1" applyBorder="1" applyAlignment="1" applyProtection="1">
      <alignment horizontal="center" wrapText="1"/>
      <protection/>
    </xf>
    <xf numFmtId="172" fontId="0" fillId="3" borderId="1" xfId="0" applyNumberFormat="1" applyFont="1" applyFill="1" applyBorder="1" applyAlignment="1" applyProtection="1">
      <alignment horizontal="center" wrapText="1"/>
      <protection/>
    </xf>
    <xf numFmtId="1" fontId="0" fillId="3" borderId="1" xfId="0" applyNumberFormat="1" applyFont="1" applyFill="1" applyBorder="1" applyAlignment="1" applyProtection="1">
      <alignment horizontal="right"/>
      <protection/>
    </xf>
    <xf numFmtId="174" fontId="0" fillId="3" borderId="3" xfId="0" applyNumberFormat="1" applyFont="1" applyFill="1" applyBorder="1" applyAlignment="1" applyProtection="1">
      <alignment vertical="top"/>
      <protection/>
    </xf>
    <xf numFmtId="1" fontId="0" fillId="3" borderId="3" xfId="0" applyNumberFormat="1" applyFont="1" applyFill="1" applyBorder="1" applyAlignment="1" applyProtection="1">
      <alignment horizontal="right" vertical="center"/>
      <protection/>
    </xf>
    <xf numFmtId="1" fontId="0" fillId="3" borderId="3" xfId="0" applyNumberFormat="1" applyFont="1" applyFill="1" applyBorder="1" applyAlignment="1" applyProtection="1">
      <alignment horizontal="right"/>
      <protection/>
    </xf>
    <xf numFmtId="173" fontId="0" fillId="3" borderId="4" xfId="0" applyNumberFormat="1" applyFont="1" applyFill="1" applyBorder="1" applyAlignment="1" applyProtection="1">
      <alignment horizontal="left" vertical="top" wrapText="1" indent="2"/>
      <protection/>
    </xf>
    <xf numFmtId="172" fontId="0" fillId="3" borderId="4" xfId="0" applyNumberFormat="1" applyFont="1" applyFill="1" applyBorder="1" applyAlignment="1" applyProtection="1">
      <alignment horizontal="left" vertical="top" wrapText="1"/>
      <protection/>
    </xf>
    <xf numFmtId="172" fontId="0" fillId="3" borderId="4" xfId="0" applyNumberFormat="1" applyFont="1" applyFill="1" applyBorder="1" applyAlignment="1" applyProtection="1">
      <alignment horizontal="center" vertical="top" wrapText="1"/>
      <protection/>
    </xf>
    <xf numFmtId="0" fontId="0" fillId="3" borderId="4" xfId="0" applyNumberFormat="1" applyFont="1" applyFill="1" applyBorder="1" applyAlignment="1" applyProtection="1">
      <alignment horizontal="center" vertical="top" wrapText="1"/>
      <protection/>
    </xf>
    <xf numFmtId="1" fontId="0" fillId="3" borderId="4" xfId="0" applyNumberFormat="1" applyFont="1" applyFill="1" applyBorder="1" applyAlignment="1" applyProtection="1">
      <alignment horizontal="right" vertical="top"/>
      <protection/>
    </xf>
    <xf numFmtId="174" fontId="0" fillId="3" borderId="5" xfId="0" applyNumberFormat="1" applyFont="1" applyFill="1" applyBorder="1" applyAlignment="1" applyProtection="1">
      <alignment vertical="top"/>
      <protection/>
    </xf>
    <xf numFmtId="173" fontId="0" fillId="3" borderId="4" xfId="0" applyNumberFormat="1" applyFont="1" applyFill="1" applyBorder="1" applyAlignment="1" applyProtection="1">
      <alignment horizontal="right" vertical="top" wrapText="1"/>
      <protection/>
    </xf>
    <xf numFmtId="1" fontId="0" fillId="3" borderId="4" xfId="0" applyNumberFormat="1" applyFont="1" applyFill="1" applyBorder="1" applyAlignment="1" applyProtection="1">
      <alignment horizontal="right" vertical="top" wrapText="1"/>
      <protection/>
    </xf>
    <xf numFmtId="173" fontId="0" fillId="3" borderId="4" xfId="0" applyNumberFormat="1" applyFont="1" applyFill="1" applyBorder="1" applyAlignment="1" applyProtection="1">
      <alignment horizontal="left" vertical="top" wrapText="1"/>
      <protection/>
    </xf>
    <xf numFmtId="172" fontId="0" fillId="0" borderId="4" xfId="0" applyNumberFormat="1" applyFont="1" applyFill="1" applyBorder="1" applyAlignment="1" applyProtection="1">
      <alignment horizontal="left" vertical="top" wrapText="1"/>
      <protection/>
    </xf>
    <xf numFmtId="173" fontId="0" fillId="0" borderId="4" xfId="0" applyNumberFormat="1" applyFont="1" applyFill="1" applyBorder="1" applyAlignment="1" applyProtection="1">
      <alignment horizontal="right" vertical="top" wrapText="1"/>
      <protection/>
    </xf>
    <xf numFmtId="172" fontId="0" fillId="0" borderId="4"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horizontal="center" vertical="top" wrapText="1"/>
      <protection/>
    </xf>
    <xf numFmtId="1" fontId="0" fillId="0" borderId="4" xfId="0" applyNumberFormat="1" applyFont="1" applyFill="1" applyBorder="1" applyAlignment="1" applyProtection="1">
      <alignment horizontal="right" vertical="top"/>
      <protection/>
    </xf>
    <xf numFmtId="4" fontId="0" fillId="0" borderId="1" xfId="0" applyNumberFormat="1" applyFont="1" applyFill="1" applyBorder="1" applyAlignment="1" applyProtection="1">
      <alignment horizontal="center" vertical="top" wrapText="1"/>
      <protection/>
    </xf>
    <xf numFmtId="174" fontId="0" fillId="3" borderId="1" xfId="0" applyNumberFormat="1" applyFont="1" applyFill="1" applyBorder="1" applyAlignment="1" applyProtection="1">
      <alignment vertical="top"/>
      <protection/>
    </xf>
    <xf numFmtId="174" fontId="0" fillId="0" borderId="0" xfId="0" applyNumberFormat="1" applyFont="1" applyFill="1" applyBorder="1" applyAlignment="1" applyProtection="1">
      <alignment vertical="top"/>
      <protection/>
    </xf>
    <xf numFmtId="4" fontId="0" fillId="3" borderId="1" xfId="0" applyNumberFormat="1" applyFont="1" applyFill="1" applyBorder="1" applyAlignment="1" applyProtection="1">
      <alignment horizontal="center" vertical="top" wrapText="1"/>
      <protection/>
    </xf>
    <xf numFmtId="174" fontId="0" fillId="3" borderId="0" xfId="0" applyNumberFormat="1" applyFont="1" applyFill="1" applyBorder="1" applyAlignment="1" applyProtection="1">
      <alignment vertical="top"/>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5" fillId="2" borderId="6" xfId="0" applyNumberFormat="1" applyFont="1" applyBorder="1" applyAlignment="1" applyProtection="1">
      <alignment vertical="center"/>
      <protection/>
    </xf>
    <xf numFmtId="0" fontId="0" fillId="2" borderId="7" xfId="0" applyNumberFormat="1" applyFont="1" applyBorder="1" applyAlignment="1" applyProtection="1">
      <alignment horizontal="center" vertical="center"/>
      <protection/>
    </xf>
    <xf numFmtId="0" fontId="0" fillId="2" borderId="7" xfId="0" applyNumberFormat="1" applyFont="1" applyBorder="1" applyAlignment="1" applyProtection="1">
      <alignment vertical="center"/>
      <protection/>
    </xf>
    <xf numFmtId="7" fontId="0" fillId="2" borderId="7" xfId="0" applyNumberFormat="1" applyFont="1" applyBorder="1" applyAlignment="1" applyProtection="1">
      <alignment horizontal="right" vertical="center"/>
      <protection/>
    </xf>
    <xf numFmtId="0" fontId="0" fillId="2" borderId="7" xfId="0" applyNumberFormat="1" applyFont="1" applyBorder="1" applyAlignment="1" applyProtection="1">
      <alignment horizontal="right" vertical="center"/>
      <protection/>
    </xf>
    <xf numFmtId="0" fontId="4" fillId="2" borderId="2" xfId="0" applyNumberFormat="1" applyFont="1" applyBorder="1" applyAlignment="1" applyProtection="1">
      <alignment horizontal="center" vertical="center"/>
      <protection/>
    </xf>
    <xf numFmtId="1" fontId="9" fillId="2" borderId="0" xfId="0" applyNumberFormat="1" applyFont="1" applyAlignment="1" applyProtection="1">
      <alignment horizontal="left" vertical="center"/>
      <protection/>
    </xf>
    <xf numFmtId="1" fontId="0" fillId="2" borderId="8" xfId="0" applyNumberFormat="1" applyFont="1" applyBorder="1" applyAlignment="1" applyProtection="1">
      <alignment horizontal="center" vertical="center"/>
      <protection/>
    </xf>
    <xf numFmtId="1" fontId="0" fillId="2" borderId="8" xfId="0" applyNumberFormat="1" applyFont="1" applyBorder="1" applyAlignment="1" applyProtection="1">
      <alignment vertical="center"/>
      <protection/>
    </xf>
    <xf numFmtId="1" fontId="0" fillId="2" borderId="2" xfId="0" applyNumberFormat="1" applyFont="1" applyBorder="1" applyAlignment="1" applyProtection="1">
      <alignment vertical="center"/>
      <protection/>
    </xf>
    <xf numFmtId="0" fontId="4" fillId="2" borderId="2" xfId="0" applyNumberFormat="1" applyFont="1" applyBorder="1" applyAlignment="1" applyProtection="1">
      <alignment vertical="top"/>
      <protection/>
    </xf>
    <xf numFmtId="1" fontId="0" fillId="2" borderId="8" xfId="0" applyNumberFormat="1" applyFont="1" applyBorder="1" applyAlignment="1" applyProtection="1">
      <alignment horizontal="center" vertical="top"/>
      <protection/>
    </xf>
    <xf numFmtId="0" fontId="0" fillId="2" borderId="8" xfId="0" applyNumberFormat="1" applyFont="1" applyBorder="1" applyAlignment="1" applyProtection="1">
      <alignment horizontal="center" vertical="top"/>
      <protection/>
    </xf>
    <xf numFmtId="0" fontId="0" fillId="2" borderId="2" xfId="0" applyNumberFormat="1" applyFont="1" applyBorder="1" applyAlignment="1" applyProtection="1">
      <alignment horizontal="center" vertical="top"/>
      <protection/>
    </xf>
    <xf numFmtId="4" fontId="0" fillId="0" borderId="1" xfId="0" applyNumberFormat="1" applyFont="1" applyFill="1" applyBorder="1" applyAlignment="1" applyProtection="1">
      <alignment vertical="top" wrapText="1"/>
      <protection/>
    </xf>
    <xf numFmtId="0" fontId="7" fillId="2" borderId="0" xfId="0" applyFont="1" applyAlignment="1" applyProtection="1">
      <alignment vertical="top" wrapText="1"/>
      <protection/>
    </xf>
    <xf numFmtId="1" fontId="0" fillId="2" borderId="8" xfId="0" applyNumberFormat="1" applyFont="1" applyBorder="1" applyAlignment="1" applyProtection="1">
      <alignment vertical="top"/>
      <protection/>
    </xf>
    <xf numFmtId="1" fontId="0" fillId="2" borderId="2" xfId="0" applyNumberFormat="1" applyFont="1" applyBorder="1" applyAlignment="1" applyProtection="1">
      <alignment horizontal="center" vertical="top"/>
      <protection/>
    </xf>
    <xf numFmtId="0" fontId="7" fillId="2" borderId="0" xfId="0" applyFont="1" applyAlignment="1" applyProtection="1">
      <alignment vertical="top" wrapText="1"/>
      <protection/>
    </xf>
    <xf numFmtId="0" fontId="8" fillId="2" borderId="0" xfId="0" applyFont="1" applyAlignment="1" applyProtection="1">
      <alignment vertical="top" wrapText="1"/>
      <protection/>
    </xf>
    <xf numFmtId="0" fontId="7" fillId="0" borderId="0" xfId="0" applyFont="1" applyFill="1" applyAlignment="1" applyProtection="1">
      <alignment vertical="top" wrapText="1"/>
      <protection/>
    </xf>
    <xf numFmtId="4" fontId="0" fillId="3" borderId="4" xfId="0" applyNumberFormat="1" applyFont="1" applyFill="1" applyBorder="1" applyAlignment="1" applyProtection="1">
      <alignment vertical="top"/>
      <protection/>
    </xf>
    <xf numFmtId="0" fontId="7" fillId="2" borderId="9" xfId="0" applyFont="1" applyBorder="1" applyAlignment="1" applyProtection="1">
      <alignment vertical="top" wrapText="1"/>
      <protection/>
    </xf>
    <xf numFmtId="0" fontId="7" fillId="2" borderId="0" xfId="0" applyFont="1" applyAlignment="1" applyProtection="1">
      <alignment/>
      <protection/>
    </xf>
    <xf numFmtId="0" fontId="7" fillId="2" borderId="0" xfId="0" applyFont="1" applyBorder="1" applyAlignment="1" applyProtection="1">
      <alignment vertical="top" wrapText="1"/>
      <protection/>
    </xf>
    <xf numFmtId="0" fontId="8" fillId="0" borderId="0" xfId="0" applyFont="1" applyFill="1" applyAlignment="1" applyProtection="1">
      <alignment vertical="top" wrapText="1"/>
      <protection/>
    </xf>
    <xf numFmtId="0" fontId="0" fillId="2" borderId="2" xfId="0" applyNumberFormat="1" applyFont="1" applyBorder="1" applyAlignment="1" applyProtection="1">
      <alignment horizontal="left" vertical="top"/>
      <protection/>
    </xf>
    <xf numFmtId="1" fontId="0" fillId="2" borderId="8" xfId="0" applyNumberFormat="1" applyFont="1" applyBorder="1" applyAlignment="1" applyProtection="1">
      <alignment horizontal="center" vertical="top" wrapText="1"/>
      <protection/>
    </xf>
    <xf numFmtId="4" fontId="0" fillId="3" borderId="4" xfId="0" applyNumberFormat="1" applyFont="1" applyFill="1" applyBorder="1" applyAlignment="1" applyProtection="1">
      <alignment vertical="top" wrapText="1"/>
      <protection/>
    </xf>
    <xf numFmtId="0" fontId="7" fillId="0" borderId="0" xfId="0" applyFont="1" applyFill="1" applyAlignment="1" applyProtection="1">
      <alignment vertical="top" wrapText="1" shrinkToFit="1"/>
      <protection/>
    </xf>
    <xf numFmtId="0" fontId="7" fillId="2" borderId="0" xfId="0" applyFont="1" applyAlignment="1" applyProtection="1">
      <alignment vertical="top" wrapText="1" shrinkToFit="1"/>
      <protection/>
    </xf>
    <xf numFmtId="0" fontId="7" fillId="2" borderId="0" xfId="0" applyFont="1" applyAlignment="1" applyProtection="1">
      <alignment/>
      <protection/>
    </xf>
    <xf numFmtId="0" fontId="4" fillId="2" borderId="10" xfId="0" applyNumberFormat="1" applyFont="1" applyBorder="1" applyAlignment="1" applyProtection="1">
      <alignment horizontal="center" vertical="center"/>
      <protection/>
    </xf>
    <xf numFmtId="1" fontId="9" fillId="2" borderId="11" xfId="0" applyNumberFormat="1" applyFont="1" applyBorder="1" applyAlignment="1" applyProtection="1">
      <alignment horizontal="left" vertical="center"/>
      <protection/>
    </xf>
    <xf numFmtId="1" fontId="0" fillId="2" borderId="11" xfId="0" applyNumberFormat="1" applyFont="1" applyBorder="1" applyAlignment="1" applyProtection="1">
      <alignment horizontal="center" vertical="top"/>
      <protection/>
    </xf>
    <xf numFmtId="1" fontId="0" fillId="2" borderId="11" xfId="0" applyNumberFormat="1" applyFont="1" applyBorder="1" applyAlignment="1" applyProtection="1">
      <alignment vertical="top"/>
      <protection/>
    </xf>
    <xf numFmtId="7" fontId="0" fillId="2" borderId="10" xfId="0" applyNumberFormat="1" applyFont="1" applyBorder="1" applyAlignment="1" applyProtection="1">
      <alignment horizontal="right"/>
      <protection/>
    </xf>
    <xf numFmtId="0" fontId="0" fillId="2" borderId="8" xfId="0" applyNumberFormat="1" applyFont="1" applyBorder="1" applyAlignment="1" applyProtection="1">
      <alignment vertical="top"/>
      <protection/>
    </xf>
    <xf numFmtId="0" fontId="0" fillId="2" borderId="2" xfId="0" applyNumberFormat="1" applyFont="1" applyBorder="1" applyAlignment="1" applyProtection="1">
      <alignment vertical="top"/>
      <protection/>
    </xf>
    <xf numFmtId="4" fontId="0" fillId="0" borderId="4" xfId="0" applyNumberFormat="1" applyFont="1" applyFill="1" applyBorder="1" applyAlignment="1" applyProtection="1">
      <alignment vertical="top"/>
      <protection/>
    </xf>
    <xf numFmtId="0" fontId="8" fillId="2" borderId="12" xfId="0" applyFont="1" applyBorder="1" applyAlignment="1" applyProtection="1">
      <alignment vertical="top" wrapText="1"/>
      <protection/>
    </xf>
    <xf numFmtId="0" fontId="7" fillId="2" borderId="12" xfId="0" applyFont="1" applyBorder="1" applyAlignment="1" applyProtection="1">
      <alignment vertical="top" wrapText="1"/>
      <protection/>
    </xf>
    <xf numFmtId="0" fontId="7" fillId="2" borderId="12" xfId="0" applyFont="1" applyBorder="1" applyAlignment="1" applyProtection="1">
      <alignment vertical="top" wrapText="1" shrinkToFit="1"/>
      <protection/>
    </xf>
    <xf numFmtId="0" fontId="7" fillId="2" borderId="9" xfId="0" applyFont="1" applyBorder="1" applyAlignment="1" applyProtection="1">
      <alignment vertical="top" wrapText="1" shrinkToFit="1"/>
      <protection/>
    </xf>
    <xf numFmtId="7" fontId="0" fillId="2" borderId="10" xfId="0" applyNumberFormat="1" applyFont="1" applyBorder="1" applyAlignment="1" applyProtection="1">
      <alignment horizontal="right" vertical="center"/>
      <protection/>
    </xf>
    <xf numFmtId="0" fontId="7" fillId="2" borderId="13" xfId="0" applyFont="1" applyBorder="1" applyAlignment="1" applyProtection="1">
      <alignment vertical="top" wrapText="1"/>
      <protection/>
    </xf>
    <xf numFmtId="1" fontId="9" fillId="2" borderId="14" xfId="0" applyNumberFormat="1" applyFont="1" applyBorder="1" applyAlignment="1" applyProtection="1">
      <alignment horizontal="left" vertical="center"/>
      <protection/>
    </xf>
    <xf numFmtId="1" fontId="0" fillId="2" borderId="14" xfId="0" applyNumberFormat="1" applyFont="1" applyBorder="1" applyAlignment="1" applyProtection="1">
      <alignment horizontal="center" vertical="center"/>
      <protection/>
    </xf>
    <xf numFmtId="1" fontId="0" fillId="2" borderId="14" xfId="0" applyNumberFormat="1" applyFont="1" applyBorder="1" applyAlignment="1" applyProtection="1">
      <alignment vertical="center"/>
      <protection/>
    </xf>
    <xf numFmtId="1" fontId="0" fillId="2" borderId="11" xfId="0" applyNumberFormat="1" applyFont="1" applyBorder="1" applyAlignment="1" applyProtection="1">
      <alignment vertical="center"/>
      <protection/>
    </xf>
    <xf numFmtId="1" fontId="0" fillId="2" borderId="8" xfId="0" applyNumberFormat="1" applyFont="1" applyBorder="1" applyAlignment="1" applyProtection="1">
      <alignment horizontal="center"/>
      <protection/>
    </xf>
    <xf numFmtId="1" fontId="0" fillId="2" borderId="8" xfId="0" applyNumberFormat="1" applyFont="1" applyBorder="1" applyAlignment="1" applyProtection="1">
      <alignment/>
      <protection/>
    </xf>
    <xf numFmtId="0" fontId="8" fillId="4" borderId="12" xfId="0" applyFont="1" applyFill="1" applyBorder="1" applyAlignment="1" applyProtection="1">
      <alignment vertical="top" wrapText="1"/>
      <protection/>
    </xf>
    <xf numFmtId="0" fontId="7" fillId="4" borderId="12" xfId="0" applyFont="1" applyFill="1" applyBorder="1" applyAlignment="1" applyProtection="1">
      <alignment vertical="top" wrapText="1"/>
      <protection/>
    </xf>
    <xf numFmtId="0" fontId="0" fillId="2" borderId="0" xfId="0" applyNumberFormat="1" applyFont="1" applyAlignment="1" applyProtection="1">
      <alignment/>
      <protection/>
    </xf>
    <xf numFmtId="0" fontId="7" fillId="0" borderId="0" xfId="0" applyFont="1" applyFill="1" applyAlignment="1" applyProtection="1">
      <alignment vertical="top" wrapText="1"/>
      <protection/>
    </xf>
    <xf numFmtId="0" fontId="7" fillId="2" borderId="9" xfId="0" applyFont="1" applyBorder="1" applyAlignment="1" applyProtection="1">
      <alignment vertical="top" wrapText="1"/>
      <protection/>
    </xf>
    <xf numFmtId="0" fontId="7" fillId="0" borderId="0" xfId="0" applyFont="1" applyFill="1" applyAlignment="1" applyProtection="1">
      <alignment/>
      <protection/>
    </xf>
    <xf numFmtId="0" fontId="7" fillId="2" borderId="0" xfId="0" applyFont="1" applyAlignment="1" applyProtection="1">
      <alignment/>
      <protection/>
    </xf>
    <xf numFmtId="0" fontId="0" fillId="2" borderId="0" xfId="0" applyNumberFormat="1" applyFont="1" applyAlignment="1" applyProtection="1">
      <alignment horizontal="center"/>
      <protection/>
    </xf>
    <xf numFmtId="1" fontId="0" fillId="2" borderId="11" xfId="0" applyNumberFormat="1" applyFont="1" applyBorder="1" applyAlignment="1" applyProtection="1">
      <alignment horizontal="center" vertical="center"/>
      <protection/>
    </xf>
    <xf numFmtId="7" fontId="0" fillId="2" borderId="15" xfId="0" applyNumberFormat="1" applyFont="1" applyBorder="1" applyAlignment="1" applyProtection="1">
      <alignment horizontal="right" vertical="center"/>
      <protection/>
    </xf>
    <xf numFmtId="0" fontId="7" fillId="2" borderId="0" xfId="0" applyFont="1" applyAlignment="1" applyProtection="1">
      <alignment vertical="top" wrapText="1" shrinkToFit="1"/>
      <protection/>
    </xf>
    <xf numFmtId="0" fontId="5" fillId="2" borderId="8" xfId="0" applyNumberFormat="1" applyFont="1" applyBorder="1" applyAlignment="1" applyProtection="1">
      <alignment vertical="center"/>
      <protection/>
    </xf>
    <xf numFmtId="0" fontId="0" fillId="2" borderId="0" xfId="0" applyNumberFormat="1" applyFont="1" applyBorder="1" applyAlignment="1" applyProtection="1">
      <alignment horizontal="center" vertical="center"/>
      <protection/>
    </xf>
    <xf numFmtId="0" fontId="0" fillId="2" borderId="0" xfId="0" applyNumberFormat="1" applyFont="1" applyBorder="1" applyAlignment="1" applyProtection="1">
      <alignment vertical="center"/>
      <protection/>
    </xf>
    <xf numFmtId="0" fontId="0" fillId="2" borderId="16" xfId="0" applyNumberFormat="1" applyFont="1" applyBorder="1" applyAlignment="1" applyProtection="1">
      <alignment vertical="center"/>
      <protection/>
    </xf>
    <xf numFmtId="0" fontId="4" fillId="2" borderId="10" xfId="0" applyNumberFormat="1" applyFont="1" applyBorder="1" applyAlignment="1" applyProtection="1">
      <alignment horizontal="center"/>
      <protection/>
    </xf>
    <xf numFmtId="1" fontId="10" fillId="2" borderId="11" xfId="0" applyNumberFormat="1" applyFont="1" applyBorder="1" applyAlignment="1" applyProtection="1">
      <alignment horizontal="left"/>
      <protection/>
    </xf>
    <xf numFmtId="1" fontId="0" fillId="2" borderId="11" xfId="0" applyNumberFormat="1" applyFont="1" applyBorder="1" applyAlignment="1" applyProtection="1">
      <alignment horizontal="center"/>
      <protection/>
    </xf>
    <xf numFmtId="1" fontId="0" fillId="2" borderId="11" xfId="0" applyNumberFormat="1" applyFont="1" applyBorder="1" applyAlignment="1" applyProtection="1">
      <alignment/>
      <protection/>
    </xf>
    <xf numFmtId="7" fontId="0" fillId="2" borderId="10" xfId="0" applyNumberFormat="1" applyFont="1" applyBorder="1" applyAlignment="1" applyProtection="1">
      <alignment horizontal="right"/>
      <protection/>
    </xf>
    <xf numFmtId="1" fontId="10" fillId="2" borderId="14" xfId="0" applyNumberFormat="1" applyFont="1" applyBorder="1" applyAlignment="1" applyProtection="1">
      <alignment horizontal="left"/>
      <protection/>
    </xf>
    <xf numFmtId="0" fontId="4" fillId="2" borderId="17" xfId="0" applyNumberFormat="1" applyFont="1" applyBorder="1" applyAlignment="1" applyProtection="1">
      <alignment horizontal="center"/>
      <protection/>
    </xf>
    <xf numFmtId="0" fontId="0" fillId="2" borderId="18" xfId="0" applyNumberFormat="1" applyFont="1" applyBorder="1" applyAlignment="1" applyProtection="1">
      <alignment/>
      <protection/>
    </xf>
    <xf numFmtId="1" fontId="0" fillId="2" borderId="18" xfId="0" applyNumberFormat="1" applyFont="1" applyBorder="1" applyAlignment="1" applyProtection="1">
      <alignment horizontal="center"/>
      <protection/>
    </xf>
    <xf numFmtId="1" fontId="0" fillId="2" borderId="18" xfId="0" applyNumberFormat="1" applyFont="1" applyBorder="1" applyAlignment="1" applyProtection="1">
      <alignment/>
      <protection/>
    </xf>
    <xf numFmtId="7" fontId="0" fillId="2" borderId="19" xfId="0" applyNumberFormat="1" applyFont="1" applyBorder="1" applyAlignment="1" applyProtection="1">
      <alignment horizontal="right"/>
      <protection/>
    </xf>
    <xf numFmtId="0" fontId="5" fillId="2" borderId="20" xfId="0" applyNumberFormat="1" applyFont="1" applyBorder="1" applyAlignment="1" applyProtection="1">
      <alignment vertical="center"/>
      <protection/>
    </xf>
    <xf numFmtId="1" fontId="10" fillId="2" borderId="21" xfId="0" applyNumberFormat="1" applyFont="1" applyBorder="1" applyAlignment="1" applyProtection="1">
      <alignment horizontal="left"/>
      <protection/>
    </xf>
    <xf numFmtId="1" fontId="0" fillId="2" borderId="21" xfId="0" applyNumberFormat="1" applyFont="1" applyBorder="1" applyAlignment="1" applyProtection="1">
      <alignment horizontal="center" vertical="center"/>
      <protection/>
    </xf>
    <xf numFmtId="1" fontId="0" fillId="2" borderId="21" xfId="0" applyNumberFormat="1" applyFont="1" applyBorder="1" applyAlignment="1" applyProtection="1">
      <alignment vertical="center"/>
      <protection/>
    </xf>
    <xf numFmtId="0" fontId="4" fillId="2" borderId="22" xfId="0" applyNumberFormat="1" applyFont="1" applyBorder="1" applyAlignment="1" applyProtection="1">
      <alignment horizontal="center"/>
      <protection/>
    </xf>
    <xf numFmtId="1" fontId="10" fillId="2" borderId="23" xfId="0" applyNumberFormat="1" applyFont="1" applyBorder="1" applyAlignment="1" applyProtection="1">
      <alignment horizontal="left"/>
      <protection/>
    </xf>
    <xf numFmtId="1" fontId="0" fillId="2" borderId="24" xfId="0" applyNumberFormat="1" applyFont="1" applyBorder="1" applyAlignment="1" applyProtection="1">
      <alignment horizontal="center"/>
      <protection/>
    </xf>
    <xf numFmtId="1" fontId="0" fillId="2" borderId="24" xfId="0" applyNumberFormat="1" applyFont="1" applyBorder="1" applyAlignment="1" applyProtection="1">
      <alignment/>
      <protection/>
    </xf>
    <xf numFmtId="7" fontId="0" fillId="2" borderId="25" xfId="0" applyNumberFormat="1" applyFont="1" applyBorder="1" applyAlignment="1" applyProtection="1">
      <alignment horizontal="right"/>
      <protection/>
    </xf>
    <xf numFmtId="0" fontId="4" fillId="2" borderId="26" xfId="0" applyNumberFormat="1" applyFont="1" applyBorder="1" applyAlignment="1" applyProtection="1">
      <alignment horizontal="center"/>
      <protection/>
    </xf>
    <xf numFmtId="1" fontId="10" fillId="2" borderId="27" xfId="0" applyNumberFormat="1" applyFont="1" applyBorder="1" applyAlignment="1" applyProtection="1">
      <alignment horizontal="left"/>
      <protection/>
    </xf>
    <xf numFmtId="1" fontId="0" fillId="2" borderId="28" xfId="0" applyNumberFormat="1" applyFont="1" applyBorder="1" applyAlignment="1" applyProtection="1">
      <alignment horizontal="center"/>
      <protection/>
    </xf>
    <xf numFmtId="1" fontId="0" fillId="2" borderId="28" xfId="0" applyNumberFormat="1" applyFont="1" applyBorder="1" applyAlignment="1" applyProtection="1">
      <alignment/>
      <protection/>
    </xf>
    <xf numFmtId="7" fontId="0" fillId="2" borderId="22" xfId="0" applyNumberFormat="1" applyFont="1" applyBorder="1" applyAlignment="1" applyProtection="1">
      <alignment horizontal="right"/>
      <protection/>
    </xf>
    <xf numFmtId="0" fontId="0" fillId="2" borderId="29" xfId="0" applyNumberFormat="1" applyFont="1" applyBorder="1" applyAlignment="1" applyProtection="1">
      <alignment/>
      <protection/>
    </xf>
    <xf numFmtId="1" fontId="10" fillId="2" borderId="30" xfId="0" applyNumberFormat="1" applyFont="1" applyBorder="1" applyAlignment="1" applyProtection="1">
      <alignment horizontal="left"/>
      <protection/>
    </xf>
    <xf numFmtId="0" fontId="0" fillId="2" borderId="0" xfId="0" applyNumberFormat="1" applyFont="1" applyAlignment="1" applyProtection="1">
      <alignment/>
      <protection/>
    </xf>
    <xf numFmtId="0" fontId="0" fillId="2" borderId="0" xfId="0" applyNumberFormat="1" applyFont="1" applyBorder="1" applyAlignment="1" applyProtection="1">
      <alignment horizontal="right"/>
      <protection/>
    </xf>
    <xf numFmtId="7" fontId="0" fillId="2" borderId="9" xfId="0" applyNumberFormat="1" applyFont="1" applyBorder="1" applyAlignment="1" applyProtection="1">
      <alignment horizontal="centerContinuous"/>
      <protection/>
    </xf>
    <xf numFmtId="0" fontId="0" fillId="2" borderId="9" xfId="0" applyNumberFormat="1" applyFont="1" applyBorder="1" applyAlignment="1" applyProtection="1">
      <alignment horizontal="centerContinuous"/>
      <protection/>
    </xf>
    <xf numFmtId="0" fontId="0" fillId="2" borderId="31" xfId="0" applyNumberFormat="1" applyFont="1" applyBorder="1" applyAlignment="1" applyProtection="1">
      <alignment horizontal="centerContinuous"/>
      <protection/>
    </xf>
    <xf numFmtId="1" fontId="0" fillId="2" borderId="32" xfId="0" applyNumberFormat="1" applyFont="1" applyBorder="1" applyAlignment="1" applyProtection="1">
      <alignment vertical="center"/>
      <protection/>
    </xf>
    <xf numFmtId="7" fontId="0" fillId="2" borderId="0" xfId="0" applyNumberFormat="1" applyFont="1" applyAlignment="1" applyProtection="1">
      <alignment vertical="center"/>
      <protection/>
    </xf>
    <xf numFmtId="7" fontId="0" fillId="2" borderId="33" xfId="0" applyNumberFormat="1" applyFont="1" applyBorder="1" applyAlignment="1" applyProtection="1">
      <alignment horizontal="right"/>
      <protection/>
    </xf>
    <xf numFmtId="7" fontId="0" fillId="2" borderId="7" xfId="0" applyNumberFormat="1" applyFont="1" applyBorder="1" applyAlignment="1" applyProtection="1">
      <alignment horizontal="right" vertical="center"/>
      <protection/>
    </xf>
    <xf numFmtId="7" fontId="0" fillId="2" borderId="2" xfId="0" applyNumberFormat="1" applyFont="1" applyBorder="1" applyAlignment="1" applyProtection="1">
      <alignment horizontal="right" vertical="center"/>
      <protection/>
    </xf>
    <xf numFmtId="7" fontId="0" fillId="2" borderId="2" xfId="0" applyNumberFormat="1" applyFont="1" applyBorder="1" applyAlignment="1" applyProtection="1">
      <alignment horizontal="right"/>
      <protection/>
    </xf>
    <xf numFmtId="2" fontId="0" fillId="2" borderId="2" xfId="0" applyNumberFormat="1" applyFont="1" applyBorder="1" applyAlignment="1" applyProtection="1">
      <alignment vertical="top"/>
      <protection/>
    </xf>
    <xf numFmtId="0" fontId="0" fillId="2" borderId="2" xfId="0" applyFont="1" applyBorder="1" applyAlignment="1" applyProtection="1">
      <alignment vertical="top"/>
      <protection/>
    </xf>
    <xf numFmtId="2" fontId="0" fillId="0" borderId="2" xfId="0" applyNumberFormat="1" applyFont="1" applyFill="1" applyBorder="1" applyAlignment="1" applyProtection="1">
      <alignment vertical="top"/>
      <protection/>
    </xf>
    <xf numFmtId="7" fontId="0" fillId="2" borderId="2" xfId="0" applyNumberFormat="1" applyFont="1" applyBorder="1" applyAlignment="1" applyProtection="1">
      <alignment horizontal="right" vertical="top"/>
      <protection/>
    </xf>
    <xf numFmtId="7" fontId="0" fillId="2" borderId="10" xfId="0" applyNumberFormat="1" applyFont="1" applyBorder="1" applyAlignment="1" applyProtection="1">
      <alignment horizontal="right"/>
      <protection/>
    </xf>
    <xf numFmtId="7" fontId="0" fillId="2" borderId="10" xfId="0" applyNumberFormat="1" applyFont="1" applyBorder="1" applyAlignment="1" applyProtection="1">
      <alignment horizontal="right" vertical="center"/>
      <protection/>
    </xf>
    <xf numFmtId="2" fontId="0" fillId="4" borderId="2" xfId="0" applyNumberFormat="1" applyFont="1" applyFill="1" applyBorder="1" applyAlignment="1" applyProtection="1">
      <alignment vertical="top"/>
      <protection/>
    </xf>
    <xf numFmtId="2" fontId="0" fillId="0" borderId="1" xfId="0" applyNumberFormat="1" applyFont="1" applyFill="1" applyBorder="1" applyAlignment="1" applyProtection="1">
      <alignment vertical="top"/>
      <protection/>
    </xf>
    <xf numFmtId="1" fontId="0" fillId="2" borderId="2" xfId="0" applyNumberFormat="1" applyFont="1" applyBorder="1" applyAlignment="1" applyProtection="1">
      <alignment horizontal="right" vertical="center"/>
      <protection/>
    </xf>
    <xf numFmtId="7" fontId="0" fillId="2" borderId="22" xfId="0" applyNumberFormat="1" applyFont="1" applyBorder="1" applyAlignment="1" applyProtection="1">
      <alignment horizontal="right" vertical="center"/>
      <protection/>
    </xf>
    <xf numFmtId="0" fontId="0" fillId="2" borderId="0" xfId="0" applyNumberFormat="1" applyFont="1" applyAlignment="1" applyProtection="1">
      <alignment horizontal="right" vertical="center"/>
      <protection/>
    </xf>
    <xf numFmtId="7" fontId="0" fillId="2" borderId="34" xfId="0" applyNumberFormat="1" applyFont="1" applyBorder="1" applyAlignment="1" applyProtection="1">
      <alignment horizontal="right"/>
      <protection/>
    </xf>
    <xf numFmtId="7" fontId="0" fillId="2" borderId="35" xfId="0" applyNumberFormat="1" applyFont="1" applyBorder="1" applyAlignment="1" applyProtection="1">
      <alignment horizontal="right"/>
      <protection/>
    </xf>
    <xf numFmtId="7" fontId="0" fillId="2" borderId="32" xfId="0" applyNumberFormat="1" applyFont="1" applyBorder="1" applyAlignment="1" applyProtection="1">
      <alignment horizontal="right" vertical="center"/>
      <protection/>
    </xf>
    <xf numFmtId="7" fontId="0" fillId="2" borderId="36" xfId="0" applyNumberFormat="1" applyFont="1" applyBorder="1" applyAlignment="1" applyProtection="1">
      <alignment horizontal="right"/>
      <protection/>
    </xf>
    <xf numFmtId="7" fontId="0" fillId="2" borderId="9" xfId="0" applyNumberFormat="1" applyFont="1" applyBorder="1" applyAlignment="1" applyProtection="1">
      <alignment horizontal="centerContinuous"/>
      <protection/>
    </xf>
    <xf numFmtId="7" fontId="0" fillId="2" borderId="0" xfId="0" applyNumberFormat="1" applyFont="1" applyBorder="1" applyAlignment="1" applyProtection="1">
      <alignment horizontal="right"/>
      <protection/>
    </xf>
    <xf numFmtId="7" fontId="0" fillId="2" borderId="9" xfId="0" applyNumberFormat="1" applyFont="1" applyBorder="1" applyAlignment="1" applyProtection="1">
      <alignment horizontal="right"/>
      <protection/>
    </xf>
    <xf numFmtId="0" fontId="0" fillId="2" borderId="0" xfId="0" applyNumberFormat="1" applyFont="1" applyAlignment="1" applyProtection="1">
      <alignment horizontal="right"/>
      <protection/>
    </xf>
    <xf numFmtId="2" fontId="0" fillId="2" borderId="2" xfId="0" applyNumberFormat="1" applyFont="1" applyBorder="1" applyAlignment="1" applyProtection="1">
      <alignment vertical="top"/>
      <protection locked="0"/>
    </xf>
    <xf numFmtId="2" fontId="0" fillId="0" borderId="2" xfId="0" applyNumberFormat="1" applyFont="1" applyFill="1" applyBorder="1" applyAlignment="1" applyProtection="1">
      <alignment vertical="top"/>
      <protection locked="0"/>
    </xf>
    <xf numFmtId="2" fontId="0" fillId="2" borderId="37" xfId="0" applyNumberFormat="1" applyFont="1" applyBorder="1" applyAlignment="1" applyProtection="1">
      <alignment vertical="top"/>
      <protection locked="0"/>
    </xf>
    <xf numFmtId="2" fontId="0" fillId="4" borderId="2" xfId="0" applyNumberFormat="1" applyFont="1" applyFill="1" applyBorder="1" applyAlignment="1" applyProtection="1">
      <alignment vertical="top"/>
      <protection locked="0"/>
    </xf>
    <xf numFmtId="2" fontId="0" fillId="2" borderId="1" xfId="0" applyNumberFormat="1" applyFont="1" applyBorder="1" applyAlignment="1" applyProtection="1">
      <alignment vertical="top"/>
      <protection locked="0"/>
    </xf>
    <xf numFmtId="2" fontId="0" fillId="2" borderId="38" xfId="0" applyNumberFormat="1" applyFont="1" applyBorder="1" applyAlignment="1" applyProtection="1">
      <alignment vertical="top"/>
      <protection locked="0"/>
    </xf>
    <xf numFmtId="0" fontId="4" fillId="2" borderId="0" xfId="0" applyNumberFormat="1" applyFont="1" applyBorder="1" applyAlignment="1" applyProtection="1">
      <alignment horizontal="center" vertical="center"/>
      <protection/>
    </xf>
    <xf numFmtId="0" fontId="4" fillId="2" borderId="2" xfId="0" applyNumberFormat="1" applyFont="1" applyBorder="1" applyAlignment="1" applyProtection="1">
      <alignment vertical="center"/>
      <protection/>
    </xf>
    <xf numFmtId="0" fontId="0" fillId="2" borderId="2" xfId="0" applyNumberFormat="1" applyFont="1" applyBorder="1" applyAlignment="1" applyProtection="1">
      <alignment horizontal="center" vertical="center"/>
      <protection/>
    </xf>
    <xf numFmtId="7" fontId="0" fillId="2" borderId="2" xfId="0" applyNumberFormat="1" applyFont="1" applyBorder="1" applyAlignment="1" applyProtection="1">
      <alignment horizontal="right" vertical="center"/>
      <protection/>
    </xf>
    <xf numFmtId="0" fontId="0" fillId="2" borderId="2" xfId="0" applyNumberFormat="1" applyFont="1" applyBorder="1" applyAlignment="1" applyProtection="1">
      <alignment horizontal="right" vertical="center"/>
      <protection/>
    </xf>
    <xf numFmtId="0" fontId="0" fillId="2" borderId="10" xfId="0" applyNumberFormat="1" applyFont="1" applyBorder="1" applyAlignment="1" applyProtection="1">
      <alignment horizontal="center"/>
      <protection/>
    </xf>
    <xf numFmtId="7" fontId="0" fillId="2" borderId="33" xfId="0" applyNumberFormat="1" applyFont="1" applyBorder="1" applyAlignment="1" applyProtection="1">
      <alignment horizontal="right"/>
      <protection/>
    </xf>
    <xf numFmtId="1" fontId="0" fillId="2" borderId="39" xfId="0" applyNumberFormat="1" applyFont="1" applyBorder="1" applyAlignment="1" applyProtection="1">
      <alignment/>
      <protection/>
    </xf>
    <xf numFmtId="0" fontId="0" fillId="2" borderId="20" xfId="0" applyNumberFormat="1" applyFont="1" applyBorder="1" applyAlignment="1" applyProtection="1">
      <alignment vertical="top"/>
      <protection/>
    </xf>
    <xf numFmtId="0" fontId="5" fillId="2" borderId="21" xfId="0" applyNumberFormat="1" applyFont="1" applyBorder="1" applyAlignment="1" applyProtection="1">
      <alignment horizontal="centerContinuous"/>
      <protection/>
    </xf>
    <xf numFmtId="0" fontId="0" fillId="2" borderId="9" xfId="0" applyNumberFormat="1" applyFont="1" applyBorder="1" applyAlignment="1" applyProtection="1">
      <alignment horizontal="center"/>
      <protection/>
    </xf>
    <xf numFmtId="0" fontId="0" fillId="2" borderId="9" xfId="0" applyNumberFormat="1" applyFont="1" applyBorder="1" applyAlignment="1" applyProtection="1">
      <alignment horizontal="centerContinuous"/>
      <protection/>
    </xf>
    <xf numFmtId="0" fontId="0" fillId="2" borderId="31" xfId="0" applyNumberFormat="1" applyFont="1" applyBorder="1" applyAlignment="1" applyProtection="1">
      <alignment horizontal="centerContinuous"/>
      <protection/>
    </xf>
    <xf numFmtId="0" fontId="0" fillId="2" borderId="21" xfId="0" applyNumberFormat="1" applyFont="1" applyBorder="1" applyAlignment="1" applyProtection="1">
      <alignment horizontal="centerContinuous"/>
      <protection/>
    </xf>
    <xf numFmtId="0" fontId="0" fillId="2" borderId="11" xfId="0" applyNumberFormat="1" applyFont="1" applyBorder="1" applyAlignment="1" applyProtection="1">
      <alignment horizontal="centerContinuous"/>
      <protection/>
    </xf>
    <xf numFmtId="7" fontId="0" fillId="2" borderId="40" xfId="0" applyNumberFormat="1" applyFont="1" applyBorder="1" applyAlignment="1" applyProtection="1">
      <alignment horizontal="right" vertical="center"/>
      <protection/>
    </xf>
    <xf numFmtId="7" fontId="0" fillId="2" borderId="33" xfId="0" applyNumberFormat="1" applyFont="1" applyBorder="1" applyAlignment="1" applyProtection="1">
      <alignment horizontal="right" vertical="center"/>
      <protection/>
    </xf>
    <xf numFmtId="4" fontId="0" fillId="3" borderId="1" xfId="0" applyNumberFormat="1" applyFont="1" applyFill="1" applyBorder="1" applyAlignment="1" applyProtection="1">
      <alignment vertical="top"/>
      <protection locked="0"/>
    </xf>
    <xf numFmtId="7" fontId="11" fillId="2" borderId="0" xfId="0" applyNumberFormat="1" applyFont="1" applyAlignment="1" applyProtection="1">
      <alignment horizontal="centerContinuous" vertical="center"/>
      <protection/>
    </xf>
    <xf numFmtId="7" fontId="0" fillId="2" borderId="0" xfId="0" applyNumberFormat="1" applyFont="1" applyAlignment="1" applyProtection="1">
      <alignment horizontal="centerContinuous" vertical="center"/>
      <protection/>
    </xf>
    <xf numFmtId="7" fontId="12" fillId="2" borderId="0" xfId="0" applyNumberFormat="1" applyFont="1" applyAlignment="1" applyProtection="1">
      <alignment horizontal="centerContinuous" vertical="center"/>
      <protection/>
    </xf>
    <xf numFmtId="1" fontId="0" fillId="2" borderId="0" xfId="0" applyNumberFormat="1" applyFont="1" applyAlignment="1" applyProtection="1">
      <alignment horizontal="centerContinuous" vertical="top"/>
      <protection/>
    </xf>
    <xf numFmtId="0" fontId="0" fillId="2" borderId="0" xfId="0" applyNumberFormat="1" applyFont="1" applyAlignment="1" applyProtection="1">
      <alignment horizontal="centerContinuous" vertical="center"/>
      <protection/>
    </xf>
    <xf numFmtId="7" fontId="0" fillId="2" borderId="0" xfId="0" applyNumberFormat="1" applyFont="1" applyAlignment="1" applyProtection="1">
      <alignment horizontal="right"/>
      <protection/>
    </xf>
    <xf numFmtId="0" fontId="0" fillId="2" borderId="0" xfId="0" applyNumberFormat="1" applyFont="1" applyAlignment="1" applyProtection="1">
      <alignment vertical="top"/>
      <protection/>
    </xf>
    <xf numFmtId="0" fontId="0" fillId="2" borderId="0" xfId="0" applyNumberFormat="1" applyFont="1" applyAlignment="1" applyProtection="1">
      <alignment/>
      <protection/>
    </xf>
    <xf numFmtId="7" fontId="0" fillId="2" borderId="0" xfId="0" applyNumberFormat="1" applyFont="1" applyAlignment="1" applyProtection="1">
      <alignment horizontal="centerContinuous" vertical="center"/>
      <protection/>
    </xf>
    <xf numFmtId="2" fontId="0" fillId="2" borderId="0" xfId="0" applyNumberFormat="1" applyFont="1" applyAlignment="1" applyProtection="1">
      <alignment horizontal="centerContinuous"/>
      <protection/>
    </xf>
    <xf numFmtId="7" fontId="0" fillId="2" borderId="41" xfId="0" applyNumberFormat="1" applyFont="1" applyBorder="1" applyAlignment="1" applyProtection="1">
      <alignment horizontal="center"/>
      <protection/>
    </xf>
    <xf numFmtId="0" fontId="0" fillId="2" borderId="42" xfId="0" applyNumberFormat="1" applyFont="1" applyBorder="1" applyAlignment="1" applyProtection="1">
      <alignment horizontal="center" vertical="top"/>
      <protection/>
    </xf>
    <xf numFmtId="0" fontId="0" fillId="2" borderId="43" xfId="0" applyNumberFormat="1" applyFont="1" applyBorder="1" applyAlignment="1" applyProtection="1">
      <alignment horizontal="center"/>
      <protection/>
    </xf>
    <xf numFmtId="0" fontId="0" fillId="2" borderId="42" xfId="0" applyNumberFormat="1" applyFont="1" applyBorder="1" applyAlignment="1" applyProtection="1">
      <alignment horizontal="center"/>
      <protection/>
    </xf>
    <xf numFmtId="0" fontId="0" fillId="2" borderId="41" xfId="0" applyNumberFormat="1" applyFont="1" applyBorder="1" applyAlignment="1" applyProtection="1">
      <alignment horizontal="center"/>
      <protection/>
    </xf>
    <xf numFmtId="7" fontId="0" fillId="2" borderId="44" xfId="0" applyNumberFormat="1" applyFont="1" applyBorder="1" applyAlignment="1" applyProtection="1">
      <alignment horizontal="center"/>
      <protection/>
    </xf>
    <xf numFmtId="0" fontId="0" fillId="2" borderId="45" xfId="0" applyNumberFormat="1" applyFont="1" applyBorder="1" applyAlignment="1" applyProtection="1">
      <alignment horizontal="center"/>
      <protection/>
    </xf>
    <xf numFmtId="7" fontId="0" fillId="2" borderId="46" xfId="0" applyNumberFormat="1" applyFont="1" applyBorder="1" applyAlignment="1" applyProtection="1">
      <alignment horizontal="right"/>
      <protection/>
    </xf>
    <xf numFmtId="0" fontId="0" fillId="2" borderId="22" xfId="0" applyNumberFormat="1" applyFont="1" applyBorder="1" applyAlignment="1" applyProtection="1">
      <alignment vertical="top"/>
      <protection/>
    </xf>
    <xf numFmtId="0" fontId="0" fillId="2" borderId="24" xfId="0" applyNumberFormat="1" applyFont="1" applyBorder="1" applyAlignment="1" applyProtection="1">
      <alignment/>
      <protection/>
    </xf>
    <xf numFmtId="0" fontId="0" fillId="2" borderId="22" xfId="0" applyNumberFormat="1" applyFont="1" applyBorder="1" applyAlignment="1" applyProtection="1">
      <alignment horizontal="center"/>
      <protection/>
    </xf>
    <xf numFmtId="0" fontId="0" fillId="2" borderId="33" xfId="0" applyNumberFormat="1" applyFont="1" applyBorder="1" applyAlignment="1" applyProtection="1">
      <alignment/>
      <protection/>
    </xf>
    <xf numFmtId="0" fontId="0" fillId="2" borderId="33" xfId="0" applyNumberFormat="1" applyFont="1" applyBorder="1" applyAlignment="1" applyProtection="1">
      <alignment horizontal="center"/>
      <protection/>
    </xf>
    <xf numFmtId="7" fontId="0" fillId="2" borderId="33" xfId="0" applyNumberFormat="1" applyFont="1" applyBorder="1" applyAlignment="1" applyProtection="1">
      <alignment horizontal="right"/>
      <protection/>
    </xf>
    <xf numFmtId="0" fontId="0" fillId="2" borderId="33" xfId="0" applyNumberFormat="1" applyFont="1" applyBorder="1" applyAlignment="1" applyProtection="1">
      <alignment horizontal="right"/>
      <protection/>
    </xf>
    <xf numFmtId="0" fontId="0" fillId="2" borderId="47" xfId="0" applyNumberFormat="1" applyFont="1" applyBorder="1" applyAlignment="1" applyProtection="1">
      <alignment/>
      <protection/>
    </xf>
    <xf numFmtId="0" fontId="0" fillId="2" borderId="4" xfId="0" applyNumberFormat="1" applyFont="1" applyBorder="1" applyAlignment="1" applyProtection="1">
      <alignment/>
      <protection/>
    </xf>
    <xf numFmtId="7" fontId="0" fillId="2" borderId="0" xfId="0" applyNumberFormat="1" applyFont="1" applyBorder="1" applyAlignment="1" applyProtection="1">
      <alignment horizontal="right" vertical="center"/>
      <protection/>
    </xf>
    <xf numFmtId="0" fontId="0" fillId="2" borderId="0" xfId="0" applyNumberFormat="1" applyFont="1" applyAlignment="1" applyProtection="1">
      <alignment vertical="center"/>
      <protection/>
    </xf>
    <xf numFmtId="7" fontId="0" fillId="2" borderId="8" xfId="0" applyNumberFormat="1" applyFont="1" applyBorder="1" applyAlignment="1" applyProtection="1">
      <alignment horizontal="right" vertical="center"/>
      <protection/>
    </xf>
    <xf numFmtId="7" fontId="0" fillId="2" borderId="8" xfId="0" applyNumberFormat="1" applyFont="1" applyBorder="1" applyAlignment="1" applyProtection="1">
      <alignment horizontal="right"/>
      <protection/>
    </xf>
    <xf numFmtId="0" fontId="0" fillId="0" borderId="0" xfId="0" applyFont="1" applyFill="1" applyAlignment="1" applyProtection="1">
      <alignment/>
      <protection/>
    </xf>
    <xf numFmtId="0" fontId="0" fillId="2" borderId="0" xfId="0" applyFont="1" applyAlignment="1" applyProtection="1">
      <alignment vertical="top" wrapText="1"/>
      <protection/>
    </xf>
    <xf numFmtId="0" fontId="0" fillId="2" borderId="0" xfId="0" applyFont="1" applyAlignment="1" applyProtection="1">
      <alignment/>
      <protection/>
    </xf>
    <xf numFmtId="0" fontId="0" fillId="2" borderId="0" xfId="0" applyFont="1" applyAlignment="1" applyProtection="1">
      <alignment/>
      <protection/>
    </xf>
    <xf numFmtId="4" fontId="0" fillId="3" borderId="1" xfId="0" applyNumberFormat="1" applyFont="1" applyFill="1" applyBorder="1" applyAlignment="1" applyProtection="1">
      <alignment horizontal="center" vertical="top"/>
      <protection/>
    </xf>
    <xf numFmtId="4" fontId="0" fillId="0" borderId="1" xfId="0" applyNumberFormat="1" applyFont="1" applyFill="1" applyBorder="1" applyAlignment="1" applyProtection="1">
      <alignment horizontal="center" vertical="top"/>
      <protection/>
    </xf>
    <xf numFmtId="0" fontId="0" fillId="0" borderId="0" xfId="0" applyFont="1" applyFill="1" applyAlignment="1" applyProtection="1">
      <alignment/>
      <protection/>
    </xf>
    <xf numFmtId="4" fontId="0" fillId="3" borderId="4" xfId="0" applyNumberFormat="1" applyFont="1" applyFill="1" applyBorder="1" applyAlignment="1" applyProtection="1">
      <alignment horizontal="center" vertical="top"/>
      <protection/>
    </xf>
    <xf numFmtId="174" fontId="0" fillId="3" borderId="9" xfId="0" applyNumberFormat="1" applyFont="1" applyFill="1" applyBorder="1" applyAlignment="1" applyProtection="1">
      <alignment vertical="top"/>
      <protection/>
    </xf>
    <xf numFmtId="0" fontId="0" fillId="2" borderId="0" xfId="0" applyFont="1" applyBorder="1" applyAlignment="1" applyProtection="1">
      <alignment/>
      <protection/>
    </xf>
    <xf numFmtId="7" fontId="0" fillId="2" borderId="8" xfId="0" applyNumberFormat="1" applyFont="1" applyBorder="1" applyAlignment="1" applyProtection="1">
      <alignment horizontal="right" vertical="top"/>
      <protection/>
    </xf>
    <xf numFmtId="0" fontId="7" fillId="2" borderId="0" xfId="0" applyFont="1" applyBorder="1" applyAlignment="1" applyProtection="1">
      <alignment/>
      <protection/>
    </xf>
    <xf numFmtId="0" fontId="0" fillId="2" borderId="0" xfId="0" applyFont="1" applyAlignment="1" applyProtection="1">
      <alignment vertical="top"/>
      <protection/>
    </xf>
    <xf numFmtId="0" fontId="0" fillId="2" borderId="0" xfId="0" applyFont="1" applyAlignment="1" applyProtection="1">
      <alignment vertical="top" wrapText="1" shrinkToFit="1"/>
      <protection/>
    </xf>
    <xf numFmtId="4" fontId="0" fillId="3" borderId="4" xfId="0" applyNumberFormat="1" applyFont="1" applyFill="1" applyBorder="1" applyAlignment="1" applyProtection="1">
      <alignment horizontal="center" vertical="top" wrapText="1"/>
      <protection/>
    </xf>
    <xf numFmtId="0" fontId="0" fillId="2" borderId="9" xfId="0" applyFont="1" applyBorder="1" applyAlignment="1" applyProtection="1">
      <alignment vertical="top" wrapText="1" shrinkToFit="1"/>
      <protection/>
    </xf>
    <xf numFmtId="4" fontId="0" fillId="3" borderId="1" xfId="0" applyNumberFormat="1" applyFont="1" applyFill="1" applyBorder="1" applyAlignment="1" applyProtection="1">
      <alignment horizontal="center" vertical="center"/>
      <protection/>
    </xf>
    <xf numFmtId="4" fontId="0" fillId="3" borderId="2" xfId="0" applyNumberFormat="1" applyFont="1" applyFill="1" applyBorder="1" applyAlignment="1" applyProtection="1">
      <alignment vertical="center"/>
      <protection/>
    </xf>
    <xf numFmtId="4" fontId="0" fillId="0" borderId="4" xfId="0" applyNumberFormat="1" applyFont="1" applyFill="1" applyBorder="1" applyAlignment="1" applyProtection="1">
      <alignment horizontal="center" vertical="top"/>
      <protection/>
    </xf>
    <xf numFmtId="2" fontId="0" fillId="0" borderId="37" xfId="0" applyNumberFormat="1" applyFont="1" applyFill="1" applyBorder="1" applyAlignment="1" applyProtection="1">
      <alignment vertical="top"/>
      <protection locked="0"/>
    </xf>
    <xf numFmtId="0" fontId="7" fillId="0" borderId="9" xfId="0" applyFont="1" applyFill="1" applyBorder="1" applyAlignment="1" applyProtection="1">
      <alignment vertical="top" wrapText="1"/>
      <protection/>
    </xf>
    <xf numFmtId="174" fontId="0" fillId="0" borderId="9" xfId="0" applyNumberFormat="1" applyFont="1" applyFill="1" applyBorder="1" applyAlignment="1" applyProtection="1">
      <alignment vertical="top"/>
      <protection/>
    </xf>
    <xf numFmtId="0" fontId="0" fillId="0" borderId="0" xfId="0" applyFont="1" applyFill="1" applyBorder="1" applyAlignment="1" applyProtection="1">
      <alignment/>
      <protection/>
    </xf>
    <xf numFmtId="0" fontId="0" fillId="2" borderId="0" xfId="0" applyFont="1" applyBorder="1" applyAlignment="1" applyProtection="1">
      <alignment/>
      <protection/>
    </xf>
    <xf numFmtId="7" fontId="0" fillId="2" borderId="42" xfId="0" applyNumberFormat="1" applyFont="1" applyBorder="1" applyAlignment="1" applyProtection="1">
      <alignment horizontal="right" vertical="center"/>
      <protection/>
    </xf>
    <xf numFmtId="0" fontId="0" fillId="2" borderId="0" xfId="0" applyNumberFormat="1" applyFont="1" applyBorder="1" applyAlignment="1" applyProtection="1">
      <alignment/>
      <protection/>
    </xf>
    <xf numFmtId="7" fontId="0" fillId="2" borderId="48" xfId="0" applyNumberFormat="1" applyFont="1" applyBorder="1" applyAlignment="1" applyProtection="1">
      <alignment horizontal="right" vertical="center"/>
      <protection/>
    </xf>
    <xf numFmtId="0" fontId="0" fillId="2" borderId="48" xfId="0" applyNumberFormat="1" applyFont="1" applyBorder="1" applyAlignment="1" applyProtection="1">
      <alignment vertical="center"/>
      <protection/>
    </xf>
    <xf numFmtId="0" fontId="7" fillId="2" borderId="0" xfId="0" applyFont="1" applyBorder="1" applyAlignment="1" applyProtection="1">
      <alignment/>
      <protection/>
    </xf>
    <xf numFmtId="1" fontId="0" fillId="2" borderId="8" xfId="0" applyNumberFormat="1" applyFont="1" applyBorder="1" applyAlignment="1" applyProtection="1">
      <alignment horizontal="right" vertical="center"/>
      <protection/>
    </xf>
    <xf numFmtId="0" fontId="7" fillId="2" borderId="0" xfId="0" applyFont="1" applyAlignment="1">
      <alignment vertical="top" wrapText="1"/>
    </xf>
    <xf numFmtId="0" fontId="0" fillId="2" borderId="0" xfId="0" applyFont="1" applyAlignment="1">
      <alignment/>
    </xf>
    <xf numFmtId="4" fontId="0" fillId="3" borderId="1" xfId="0" applyNumberFormat="1" applyFont="1" applyFill="1" applyBorder="1" applyAlignment="1" applyProtection="1">
      <alignment/>
      <protection/>
    </xf>
    <xf numFmtId="4" fontId="0" fillId="3" borderId="2" xfId="0" applyNumberFormat="1" applyFont="1" applyFill="1" applyBorder="1" applyAlignment="1" applyProtection="1">
      <alignment/>
      <protection/>
    </xf>
    <xf numFmtId="0" fontId="7" fillId="0" borderId="9" xfId="0" applyFont="1" applyFill="1" applyBorder="1" applyAlignment="1" applyProtection="1">
      <alignment vertical="top" wrapText="1"/>
      <protection/>
    </xf>
    <xf numFmtId="0" fontId="0" fillId="2" borderId="0" xfId="0" applyNumberFormat="1" applyFont="1" applyAlignment="1" applyProtection="1">
      <alignment horizontal="right"/>
      <protection/>
    </xf>
    <xf numFmtId="0" fontId="0" fillId="2" borderId="0" xfId="0" applyNumberFormat="1" applyFont="1" applyAlignment="1" applyProtection="1">
      <alignment horizontal="right" vertical="center"/>
      <protection/>
    </xf>
    <xf numFmtId="7" fontId="0" fillId="2" borderId="19" xfId="0" applyNumberFormat="1" applyFont="1" applyBorder="1" applyAlignment="1" applyProtection="1">
      <alignment horizontal="right"/>
      <protection/>
    </xf>
    <xf numFmtId="7" fontId="0" fillId="2" borderId="38" xfId="0" applyNumberFormat="1" applyFont="1" applyBorder="1" applyAlignment="1" applyProtection="1">
      <alignment horizontal="right" vertical="center"/>
      <protection/>
    </xf>
    <xf numFmtId="7" fontId="0" fillId="2" borderId="32" xfId="0" applyNumberFormat="1" applyFont="1" applyBorder="1" applyAlignment="1" applyProtection="1">
      <alignment horizontal="right" vertical="center"/>
      <protection/>
    </xf>
    <xf numFmtId="7" fontId="0" fillId="2" borderId="21" xfId="0" applyNumberFormat="1" applyFont="1" applyBorder="1" applyAlignment="1" applyProtection="1">
      <alignment horizontal="right" vertical="center"/>
      <protection/>
    </xf>
    <xf numFmtId="0" fontId="0" fillId="2" borderId="21" xfId="0" applyNumberFormat="1" applyFont="1" applyBorder="1" applyAlignment="1" applyProtection="1">
      <alignment vertical="center"/>
      <protection/>
    </xf>
    <xf numFmtId="7" fontId="0" fillId="2" borderId="25" xfId="0" applyNumberFormat="1" applyFont="1" applyBorder="1" applyAlignment="1" applyProtection="1">
      <alignment horizontal="right"/>
      <protection/>
    </xf>
    <xf numFmtId="7" fontId="0" fillId="2" borderId="22" xfId="0" applyNumberFormat="1" applyFont="1" applyBorder="1" applyAlignment="1" applyProtection="1">
      <alignment horizontal="right"/>
      <protection/>
    </xf>
    <xf numFmtId="7" fontId="0" fillId="2" borderId="0" xfId="0" applyNumberFormat="1" applyFont="1" applyBorder="1" applyAlignment="1" applyProtection="1">
      <alignment horizontal="right"/>
      <protection/>
    </xf>
    <xf numFmtId="0" fontId="0" fillId="2" borderId="8" xfId="0" applyNumberFormat="1" applyFont="1" applyBorder="1" applyAlignment="1" applyProtection="1">
      <alignment/>
      <protection/>
    </xf>
    <xf numFmtId="0" fontId="0" fillId="2" borderId="0" xfId="0" applyNumberFormat="1" applyFont="1" applyBorder="1" applyAlignment="1" applyProtection="1">
      <alignment/>
      <protection/>
    </xf>
    <xf numFmtId="0" fontId="0" fillId="2" borderId="0" xfId="0" applyNumberFormat="1" applyFont="1" applyBorder="1" applyAlignment="1" applyProtection="1">
      <alignment horizontal="center"/>
      <protection/>
    </xf>
    <xf numFmtId="0" fontId="0" fillId="2" borderId="16" xfId="0" applyNumberFormat="1" applyFont="1" applyBorder="1" applyAlignment="1" applyProtection="1">
      <alignment/>
      <protection/>
    </xf>
    <xf numFmtId="0" fontId="0" fillId="2" borderId="8" xfId="0" applyNumberFormat="1" applyFont="1" applyBorder="1" applyAlignment="1" applyProtection="1" quotePrefix="1">
      <alignment/>
      <protection/>
    </xf>
    <xf numFmtId="7" fontId="0" fillId="2" borderId="9" xfId="0" applyNumberFormat="1" applyFont="1" applyBorder="1" applyAlignment="1" applyProtection="1">
      <alignment horizontal="right"/>
      <protection/>
    </xf>
    <xf numFmtId="0" fontId="0" fillId="2" borderId="9" xfId="0" applyNumberFormat="1" applyFont="1" applyBorder="1" applyAlignment="1" applyProtection="1">
      <alignment/>
      <protection/>
    </xf>
    <xf numFmtId="0" fontId="0" fillId="2" borderId="21" xfId="0" applyNumberFormat="1" applyFont="1" applyBorder="1" applyAlignment="1" applyProtection="1">
      <alignment horizontal="center"/>
      <protection/>
    </xf>
    <xf numFmtId="0" fontId="0" fillId="2" borderId="21" xfId="0" applyNumberFormat="1" applyFont="1" applyBorder="1" applyAlignment="1" applyProtection="1">
      <alignment/>
      <protection/>
    </xf>
    <xf numFmtId="0" fontId="0" fillId="2" borderId="9" xfId="0" applyNumberFormat="1" applyFont="1" applyBorder="1" applyAlignment="1" applyProtection="1">
      <alignment/>
      <protection/>
    </xf>
    <xf numFmtId="0" fontId="0" fillId="2" borderId="31" xfId="0" applyNumberFormat="1" applyFont="1" applyBorder="1" applyAlignment="1" applyProtection="1">
      <alignment/>
      <protection/>
    </xf>
    <xf numFmtId="0" fontId="0" fillId="2" borderId="30" xfId="0" applyNumberFormat="1" applyFont="1" applyBorder="1" applyAlignment="1" applyProtection="1">
      <alignment/>
      <protection/>
    </xf>
    <xf numFmtId="7" fontId="0" fillId="2" borderId="0" xfId="0" applyNumberFormat="1" applyFont="1" applyBorder="1" applyAlignment="1" applyProtection="1">
      <alignment/>
      <protection/>
    </xf>
    <xf numFmtId="7" fontId="0" fillId="2" borderId="0" xfId="0" applyNumberFormat="1" applyFont="1" applyAlignment="1" applyProtection="1">
      <alignment/>
      <protection/>
    </xf>
    <xf numFmtId="7" fontId="0" fillId="2" borderId="41" xfId="0" applyNumberFormat="1" applyFont="1" applyBorder="1" applyAlignment="1" applyProtection="1">
      <alignment horizontal="center"/>
      <protection/>
    </xf>
    <xf numFmtId="1" fontId="9" fillId="2" borderId="14" xfId="0" applyNumberFormat="1" applyFont="1" applyBorder="1" applyAlignment="1" applyProtection="1">
      <alignment vertical="center" wrapText="1"/>
      <protection/>
    </xf>
    <xf numFmtId="0" fontId="0" fillId="2" borderId="11" xfId="0" applyNumberFormat="1" applyFont="1" applyBorder="1" applyAlignment="1" applyProtection="1">
      <alignment vertical="center"/>
      <protection/>
    </xf>
    <xf numFmtId="0" fontId="0" fillId="2" borderId="34" xfId="0" applyNumberFormat="1" applyFont="1" applyBorder="1" applyAlignment="1" applyProtection="1">
      <alignment vertical="center"/>
      <protection/>
    </xf>
    <xf numFmtId="2" fontId="0" fillId="2" borderId="49" xfId="0" applyNumberFormat="1" applyFont="1" applyBorder="1" applyAlignment="1" applyProtection="1">
      <alignment horizontal="right" vertical="center"/>
      <protection/>
    </xf>
    <xf numFmtId="7" fontId="0" fillId="2" borderId="49" xfId="0" applyNumberFormat="1" applyFont="1" applyBorder="1" applyAlignment="1" applyProtection="1">
      <alignment horizontal="right"/>
      <protection/>
    </xf>
    <xf numFmtId="174" fontId="0" fillId="3" borderId="49" xfId="0" applyNumberFormat="1" applyFont="1" applyFill="1" applyBorder="1" applyAlignment="1" applyProtection="1">
      <alignment vertical="top"/>
      <protection/>
    </xf>
    <xf numFmtId="174" fontId="0" fillId="3" borderId="1" xfId="0" applyNumberFormat="1" applyFont="1" applyFill="1" applyBorder="1" applyAlignment="1" applyProtection="1">
      <alignment vertical="top"/>
      <protection/>
    </xf>
    <xf numFmtId="4" fontId="0" fillId="3" borderId="49" xfId="0" applyNumberFormat="1" applyFont="1" applyFill="1" applyBorder="1" applyAlignment="1" applyProtection="1">
      <alignment horizontal="center"/>
      <protection/>
    </xf>
    <xf numFmtId="174" fontId="0" fillId="3" borderId="50" xfId="0" applyNumberFormat="1" applyFont="1" applyFill="1" applyBorder="1" applyAlignment="1" applyProtection="1">
      <alignment vertical="top"/>
      <protection/>
    </xf>
    <xf numFmtId="7" fontId="0" fillId="2" borderId="49" xfId="0" applyNumberFormat="1" applyFont="1" applyBorder="1" applyAlignment="1" applyProtection="1">
      <alignment horizontal="right" vertical="top"/>
      <protection/>
    </xf>
    <xf numFmtId="0" fontId="0" fillId="2" borderId="49" xfId="0" applyFont="1" applyBorder="1" applyAlignment="1" applyProtection="1">
      <alignment vertical="top"/>
      <protection/>
    </xf>
    <xf numFmtId="0" fontId="0" fillId="2" borderId="0" xfId="0" applyNumberFormat="1" applyFont="1" applyBorder="1" applyAlignment="1" applyProtection="1">
      <alignment horizontal="centerContinuous" vertical="center"/>
      <protection/>
    </xf>
    <xf numFmtId="2" fontId="0" fillId="2" borderId="21" xfId="0" applyNumberFormat="1" applyFont="1" applyBorder="1" applyAlignment="1" applyProtection="1">
      <alignment/>
      <protection/>
    </xf>
    <xf numFmtId="0" fontId="0" fillId="2" borderId="51" xfId="0" applyNumberFormat="1" applyFont="1" applyBorder="1" applyAlignment="1" applyProtection="1">
      <alignment horizontal="center"/>
      <protection/>
    </xf>
    <xf numFmtId="0" fontId="0" fillId="2" borderId="52" xfId="0" applyNumberFormat="1" applyFont="1" applyBorder="1" applyAlignment="1" applyProtection="1">
      <alignment horizontal="right"/>
      <protection/>
    </xf>
    <xf numFmtId="0" fontId="0" fillId="2" borderId="53" xfId="0" applyNumberFormat="1" applyFont="1" applyBorder="1" applyAlignment="1" applyProtection="1">
      <alignment horizontal="right" vertical="center"/>
      <protection/>
    </xf>
    <xf numFmtId="7" fontId="0" fillId="2" borderId="49" xfId="0" applyNumberFormat="1" applyFont="1" applyBorder="1" applyAlignment="1" applyProtection="1">
      <alignment horizontal="right" vertical="center"/>
      <protection/>
    </xf>
    <xf numFmtId="0" fontId="0" fillId="0" borderId="49" xfId="0" applyFont="1" applyFill="1" applyBorder="1" applyAlignment="1" applyProtection="1">
      <alignment vertical="top"/>
      <protection/>
    </xf>
    <xf numFmtId="4" fontId="0" fillId="3" borderId="49" xfId="0" applyNumberFormat="1" applyFont="1" applyFill="1" applyBorder="1" applyAlignment="1" applyProtection="1">
      <alignment vertical="center"/>
      <protection/>
    </xf>
    <xf numFmtId="7" fontId="0" fillId="2" borderId="54" xfId="0" applyNumberFormat="1" applyFont="1" applyBorder="1" applyAlignment="1" applyProtection="1">
      <alignment horizontal="right"/>
      <protection/>
    </xf>
    <xf numFmtId="7" fontId="0" fillId="2" borderId="54" xfId="0" applyNumberFormat="1" applyFont="1" applyBorder="1" applyAlignment="1" applyProtection="1">
      <alignment horizontal="right" vertical="center"/>
      <protection/>
    </xf>
    <xf numFmtId="0" fontId="0" fillId="2" borderId="49" xfId="0" applyNumberFormat="1" applyFont="1" applyBorder="1" applyAlignment="1" applyProtection="1">
      <alignment horizontal="right" vertical="center"/>
      <protection/>
    </xf>
    <xf numFmtId="7" fontId="0" fillId="2" borderId="55" xfId="0" applyNumberFormat="1" applyFont="1" applyBorder="1" applyAlignment="1" applyProtection="1">
      <alignment horizontal="right" vertical="center"/>
      <protection/>
    </xf>
    <xf numFmtId="7" fontId="0" fillId="2" borderId="56" xfId="0" applyNumberFormat="1" applyFont="1" applyBorder="1" applyAlignment="1" applyProtection="1">
      <alignment horizontal="right" vertical="center"/>
      <protection/>
    </xf>
    <xf numFmtId="0" fontId="0" fillId="2" borderId="57" xfId="0" applyNumberFormat="1" applyFont="1" applyBorder="1" applyAlignment="1" applyProtection="1">
      <alignment horizontal="right"/>
      <protection/>
    </xf>
    <xf numFmtId="0" fontId="0" fillId="2" borderId="58" xfId="0" applyNumberFormat="1" applyFont="1" applyBorder="1" applyAlignment="1" applyProtection="1">
      <alignment horizontal="right" vertical="center"/>
      <protection/>
    </xf>
    <xf numFmtId="7" fontId="0" fillId="2" borderId="59" xfId="0" applyNumberFormat="1" applyFont="1" applyBorder="1" applyAlignment="1" applyProtection="1">
      <alignment horizontal="right"/>
      <protection/>
    </xf>
    <xf numFmtId="7" fontId="0" fillId="2" borderId="57" xfId="0" applyNumberFormat="1" applyFont="1" applyBorder="1" applyAlignment="1" applyProtection="1">
      <alignment horizontal="right" vertical="center"/>
      <protection/>
    </xf>
    <xf numFmtId="7" fontId="0" fillId="2" borderId="60" xfId="0" applyNumberFormat="1" applyFont="1" applyBorder="1" applyAlignment="1" applyProtection="1">
      <alignment horizontal="right"/>
      <protection/>
    </xf>
    <xf numFmtId="7" fontId="0" fillId="2" borderId="52" xfId="0" applyNumberFormat="1" applyFont="1" applyBorder="1" applyAlignment="1" applyProtection="1">
      <alignment horizontal="right"/>
      <protection/>
    </xf>
    <xf numFmtId="174" fontId="0" fillId="2" borderId="58" xfId="0" applyNumberFormat="1" applyFont="1" applyBorder="1" applyAlignment="1" applyProtection="1">
      <alignment/>
      <protection/>
    </xf>
    <xf numFmtId="0" fontId="0" fillId="2" borderId="58" xfId="0" applyNumberFormat="1" applyFont="1" applyBorder="1" applyAlignment="1" applyProtection="1">
      <alignment horizontal="right"/>
      <protection/>
    </xf>
    <xf numFmtId="0" fontId="0" fillId="2" borderId="47" xfId="0" applyNumberFormat="1" applyFont="1" applyBorder="1" applyAlignment="1" applyProtection="1">
      <alignment horizontal="right"/>
      <protection/>
    </xf>
    <xf numFmtId="0" fontId="0" fillId="2" borderId="0" xfId="0" applyNumberFormat="1" applyFont="1" applyAlignment="1" applyProtection="1">
      <alignment horizontal="righ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04"/>
  <sheetViews>
    <sheetView showZeros="0" tabSelected="1" showOutlineSymbols="0" zoomScale="87" zoomScaleNormal="87" zoomScaleSheetLayoutView="75" workbookViewId="0" topLeftCell="B1">
      <selection activeCell="B1" sqref="B1"/>
    </sheetView>
  </sheetViews>
  <sheetFormatPr defaultColWidth="8.77734375" defaultRowHeight="15"/>
  <cols>
    <col min="1" max="1" width="7.88671875" style="271" hidden="1" customWidth="1"/>
    <col min="2" max="2" width="8.77734375" style="211" customWidth="1"/>
    <col min="3" max="3" width="36.77734375" style="111" customWidth="1"/>
    <col min="4" max="4" width="12.77734375" style="116" customWidth="1"/>
    <col min="5" max="5" width="6.77734375" style="111" customWidth="1"/>
    <col min="6" max="6" width="11.77734375" style="111" customWidth="1"/>
    <col min="7" max="7" width="15.77734375" style="111" hidden="1" customWidth="1"/>
    <col min="8" max="8" width="25.77734375" style="111" hidden="1" customWidth="1"/>
    <col min="9" max="9" width="15.77734375" style="180" customWidth="1"/>
    <col min="10" max="10" width="25.77734375" style="329" customWidth="1"/>
    <col min="11" max="11" width="58.10546875" style="111" hidden="1" customWidth="1"/>
    <col min="12" max="12" width="63.21484375" style="111" hidden="1" customWidth="1"/>
    <col min="13" max="16384" width="10.5546875" style="111" customWidth="1"/>
  </cols>
  <sheetData>
    <row r="1" spans="1:10" ht="15.75">
      <c r="A1" s="205"/>
      <c r="B1" s="55" t="s">
        <v>0</v>
      </c>
      <c r="C1" s="56"/>
      <c r="D1" s="56"/>
      <c r="E1" s="56"/>
      <c r="F1" s="56"/>
      <c r="G1" s="56"/>
      <c r="H1" s="56"/>
      <c r="I1" s="206"/>
      <c r="J1" s="307"/>
    </row>
    <row r="2" spans="1:10" ht="15">
      <c r="A2" s="207"/>
      <c r="B2" s="208" t="s">
        <v>622</v>
      </c>
      <c r="C2" s="209"/>
      <c r="D2" s="209"/>
      <c r="E2" s="209"/>
      <c r="F2" s="209"/>
      <c r="G2" s="209"/>
      <c r="H2" s="209"/>
      <c r="I2" s="206"/>
      <c r="J2" s="307"/>
    </row>
    <row r="3" spans="1:10" ht="15">
      <c r="A3" s="210"/>
      <c r="B3" s="211" t="s">
        <v>1</v>
      </c>
      <c r="C3" s="212"/>
      <c r="D3" s="212"/>
      <c r="E3" s="212"/>
      <c r="F3" s="212"/>
      <c r="G3" s="213" t="s">
        <v>27</v>
      </c>
      <c r="H3" s="214"/>
      <c r="I3" s="157"/>
      <c r="J3" s="308"/>
    </row>
    <row r="4" spans="1:12" ht="15">
      <c r="A4" s="215" t="s">
        <v>26</v>
      </c>
      <c r="B4" s="216" t="s">
        <v>3</v>
      </c>
      <c r="C4" s="217" t="s">
        <v>4</v>
      </c>
      <c r="D4" s="218" t="s">
        <v>5</v>
      </c>
      <c r="E4" s="219" t="s">
        <v>6</v>
      </c>
      <c r="F4" s="219" t="s">
        <v>7</v>
      </c>
      <c r="G4" s="215" t="s">
        <v>8</v>
      </c>
      <c r="H4" s="219" t="s">
        <v>9</v>
      </c>
      <c r="I4" s="295" t="s">
        <v>8</v>
      </c>
      <c r="J4" s="309" t="s">
        <v>9</v>
      </c>
      <c r="K4" s="220" t="s">
        <v>29</v>
      </c>
      <c r="L4" s="221" t="s">
        <v>28</v>
      </c>
    </row>
    <row r="5" spans="1:12" ht="15.75" thickBot="1">
      <c r="A5" s="222"/>
      <c r="B5" s="223"/>
      <c r="C5" s="224"/>
      <c r="D5" s="225" t="s">
        <v>10</v>
      </c>
      <c r="E5" s="226"/>
      <c r="F5" s="227" t="s">
        <v>11</v>
      </c>
      <c r="G5" s="228"/>
      <c r="H5" s="229"/>
      <c r="I5" s="158"/>
      <c r="J5" s="310"/>
      <c r="K5" s="230"/>
      <c r="L5" s="231"/>
    </row>
    <row r="6" spans="1:12" s="233" customFormat="1" ht="30" customHeight="1" thickTop="1">
      <c r="A6" s="232"/>
      <c r="B6" s="57" t="s">
        <v>612</v>
      </c>
      <c r="C6" s="57"/>
      <c r="D6" s="58"/>
      <c r="E6" s="59"/>
      <c r="F6" s="58"/>
      <c r="G6" s="60"/>
      <c r="H6" s="61"/>
      <c r="I6" s="159"/>
      <c r="J6" s="311"/>
      <c r="K6" s="122"/>
      <c r="L6" s="122"/>
    </row>
    <row r="7" spans="1:10" s="233" customFormat="1" ht="34.5" customHeight="1">
      <c r="A7" s="234"/>
      <c r="B7" s="62" t="s">
        <v>12</v>
      </c>
      <c r="C7" s="63" t="s">
        <v>632</v>
      </c>
      <c r="D7" s="64"/>
      <c r="E7" s="65"/>
      <c r="F7" s="65"/>
      <c r="G7" s="65"/>
      <c r="H7" s="66"/>
      <c r="I7" s="160"/>
      <c r="J7" s="312" t="s">
        <v>2</v>
      </c>
    </row>
    <row r="8" spans="1:10" ht="34.5" customHeight="1">
      <c r="A8" s="235"/>
      <c r="B8" s="67"/>
      <c r="C8" s="24" t="s">
        <v>19</v>
      </c>
      <c r="D8" s="68"/>
      <c r="E8" s="69" t="s">
        <v>2</v>
      </c>
      <c r="F8" s="69" t="s">
        <v>2</v>
      </c>
      <c r="G8" s="69"/>
      <c r="H8" s="70"/>
      <c r="I8" s="161"/>
      <c r="J8" s="300"/>
    </row>
    <row r="9" spans="1:12" s="236" customFormat="1" ht="34.5" customHeight="1">
      <c r="A9" s="50" t="s">
        <v>47</v>
      </c>
      <c r="B9" s="15" t="s">
        <v>418</v>
      </c>
      <c r="C9" s="11" t="s">
        <v>49</v>
      </c>
      <c r="D9" s="12" t="s">
        <v>50</v>
      </c>
      <c r="E9" s="13" t="s">
        <v>51</v>
      </c>
      <c r="F9" s="16">
        <v>950</v>
      </c>
      <c r="G9" s="71">
        <v>8</v>
      </c>
      <c r="H9" s="33">
        <f>F9*ROUND(G9,2)</f>
        <v>7600</v>
      </c>
      <c r="I9" s="181"/>
      <c r="J9" s="301">
        <f>F9*ROUND(I9,2)</f>
        <v>0</v>
      </c>
      <c r="K9" s="82" t="s">
        <v>633</v>
      </c>
      <c r="L9" s="54" t="str">
        <f aca="true" t="shared" si="0" ref="L9:L15">CLEAN(CONCATENATE(TRIM(A9),TRIM(C9),TRIM(D9),TRIM(E9)))</f>
        <v>A003ExcavationCW 3110-R7m³</v>
      </c>
    </row>
    <row r="10" spans="1:12" s="238" customFormat="1" ht="34.5" customHeight="1">
      <c r="A10" s="53" t="s">
        <v>52</v>
      </c>
      <c r="B10" s="3" t="s">
        <v>48</v>
      </c>
      <c r="C10" s="4" t="s">
        <v>54</v>
      </c>
      <c r="D10" s="5" t="s">
        <v>50</v>
      </c>
      <c r="E10" s="2" t="s">
        <v>55</v>
      </c>
      <c r="F10" s="6">
        <v>2555</v>
      </c>
      <c r="G10" s="7">
        <v>1.5</v>
      </c>
      <c r="H10" s="33">
        <f>F10*ROUND(G10,2)</f>
        <v>3832.5</v>
      </c>
      <c r="I10" s="181"/>
      <c r="J10" s="301">
        <f>F10*ROUND(I10,2)</f>
        <v>0</v>
      </c>
      <c r="K10" s="237"/>
      <c r="L10" s="54" t="str">
        <f t="shared" si="0"/>
        <v>A004Sub-Grade CompactionCW 3110-R7m²</v>
      </c>
    </row>
    <row r="11" spans="1:12" s="239" customFormat="1" ht="34.5" customHeight="1">
      <c r="A11" s="53" t="s">
        <v>56</v>
      </c>
      <c r="B11" s="3" t="s">
        <v>53</v>
      </c>
      <c r="C11" s="4" t="s">
        <v>58</v>
      </c>
      <c r="D11" s="5" t="s">
        <v>50</v>
      </c>
      <c r="E11" s="2"/>
      <c r="F11" s="6"/>
      <c r="G11" s="7" t="s">
        <v>2</v>
      </c>
      <c r="H11" s="33"/>
      <c r="I11" s="162"/>
      <c r="J11" s="301"/>
      <c r="K11" s="72"/>
      <c r="L11" s="54" t="str">
        <f t="shared" si="0"/>
        <v>A007Crushed Sub-base MaterialCW 3110-R7</v>
      </c>
    </row>
    <row r="12" spans="1:12" s="239" customFormat="1" ht="34.5" customHeight="1">
      <c r="A12" s="240" t="s">
        <v>59</v>
      </c>
      <c r="B12" s="8" t="s">
        <v>60</v>
      </c>
      <c r="C12" s="4" t="s">
        <v>404</v>
      </c>
      <c r="D12" s="5" t="s">
        <v>2</v>
      </c>
      <c r="E12" s="2" t="s">
        <v>61</v>
      </c>
      <c r="F12" s="6">
        <v>1390</v>
      </c>
      <c r="G12" s="7">
        <v>13</v>
      </c>
      <c r="H12" s="33">
        <f>F12*ROUND(G12,2)</f>
        <v>18070</v>
      </c>
      <c r="I12" s="181"/>
      <c r="J12" s="301">
        <f>F12*ROUND(I12,2)</f>
        <v>0</v>
      </c>
      <c r="K12" s="75" t="s">
        <v>62</v>
      </c>
      <c r="L12" s="54" t="str">
        <f t="shared" si="0"/>
        <v>A00850 mm - Limestonetonne</v>
      </c>
    </row>
    <row r="13" spans="1:12" s="239" customFormat="1" ht="34.5" customHeight="1">
      <c r="A13" s="53" t="s">
        <v>63</v>
      </c>
      <c r="B13" s="3" t="s">
        <v>419</v>
      </c>
      <c r="C13" s="4" t="s">
        <v>65</v>
      </c>
      <c r="D13" s="5" t="s">
        <v>66</v>
      </c>
      <c r="E13" s="2" t="s">
        <v>51</v>
      </c>
      <c r="F13" s="6">
        <v>230</v>
      </c>
      <c r="G13" s="7">
        <v>35</v>
      </c>
      <c r="H13" s="33">
        <f>F13*ROUND(G13,2)</f>
        <v>8050</v>
      </c>
      <c r="I13" s="181"/>
      <c r="J13" s="301">
        <f>F13*ROUND(I13,2)</f>
        <v>0</v>
      </c>
      <c r="K13" s="75" t="s">
        <v>67</v>
      </c>
      <c r="L13" s="54" t="str">
        <f t="shared" si="0"/>
        <v>A010Supplying and Placing Base Course MaterialCW 3110-R7m³</v>
      </c>
    </row>
    <row r="14" spans="1:12" s="238" customFormat="1" ht="34.5" customHeight="1">
      <c r="A14" s="53" t="s">
        <v>68</v>
      </c>
      <c r="B14" s="3" t="s">
        <v>420</v>
      </c>
      <c r="C14" s="4" t="s">
        <v>70</v>
      </c>
      <c r="D14" s="5" t="s">
        <v>50</v>
      </c>
      <c r="E14" s="2" t="s">
        <v>55</v>
      </c>
      <c r="F14" s="6">
        <v>1275</v>
      </c>
      <c r="G14" s="7">
        <v>2</v>
      </c>
      <c r="H14" s="33">
        <f>F14*ROUND(G14,2)</f>
        <v>2550</v>
      </c>
      <c r="I14" s="181"/>
      <c r="J14" s="301">
        <f>F14*ROUND(I14,2)</f>
        <v>0</v>
      </c>
      <c r="K14" s="75" t="s">
        <v>71</v>
      </c>
      <c r="L14" s="54" t="str">
        <f t="shared" si="0"/>
        <v>A012Grading of BoulevardsCW 3110-R7m²</v>
      </c>
    </row>
    <row r="15" spans="1:12" s="238" customFormat="1" ht="34.5" customHeight="1">
      <c r="A15" s="53" t="s">
        <v>73</v>
      </c>
      <c r="B15" s="3" t="s">
        <v>57</v>
      </c>
      <c r="C15" s="4" t="s">
        <v>75</v>
      </c>
      <c r="D15" s="5" t="s">
        <v>76</v>
      </c>
      <c r="E15" s="2" t="s">
        <v>55</v>
      </c>
      <c r="F15" s="6">
        <v>2555</v>
      </c>
      <c r="G15" s="7">
        <v>2.25</v>
      </c>
      <c r="H15" s="33">
        <f>F15*ROUND(G15,2)</f>
        <v>5748.75</v>
      </c>
      <c r="I15" s="181"/>
      <c r="J15" s="301">
        <f>F15*ROUND(I15,2)</f>
        <v>0</v>
      </c>
      <c r="K15" s="72"/>
      <c r="L15" s="54" t="str">
        <f t="shared" si="0"/>
        <v>A022Separation/Reinforcement Geotextile FabricCW 3130-R1m²</v>
      </c>
    </row>
    <row r="16" spans="1:10" ht="34.5" customHeight="1">
      <c r="A16" s="235"/>
      <c r="B16" s="67"/>
      <c r="C16" s="25" t="s">
        <v>46</v>
      </c>
      <c r="D16" s="68"/>
      <c r="E16" s="73"/>
      <c r="F16" s="68"/>
      <c r="G16" s="68"/>
      <c r="H16" s="74"/>
      <c r="I16" s="161"/>
      <c r="J16" s="300"/>
    </row>
    <row r="17" spans="1:12" s="239" customFormat="1" ht="34.5" customHeight="1">
      <c r="A17" s="240" t="s">
        <v>77</v>
      </c>
      <c r="B17" s="3" t="s">
        <v>64</v>
      </c>
      <c r="C17" s="4" t="s">
        <v>79</v>
      </c>
      <c r="D17" s="5" t="s">
        <v>50</v>
      </c>
      <c r="E17" s="2"/>
      <c r="F17" s="6"/>
      <c r="G17" s="7"/>
      <c r="H17" s="33"/>
      <c r="I17" s="163"/>
      <c r="J17" s="306"/>
      <c r="K17" s="75" t="s">
        <v>80</v>
      </c>
      <c r="L17" s="54" t="str">
        <f>CLEAN(CONCATENATE(TRIM(A17),TRIM(C17),TRIM(D17),TRIM(E17)))</f>
        <v>B001Pavement RemovalCW 3110-R7</v>
      </c>
    </row>
    <row r="18" spans="1:12" s="238" customFormat="1" ht="34.5" customHeight="1">
      <c r="A18" s="240" t="s">
        <v>81</v>
      </c>
      <c r="B18" s="8" t="s">
        <v>60</v>
      </c>
      <c r="C18" s="4" t="s">
        <v>82</v>
      </c>
      <c r="D18" s="5" t="s">
        <v>2</v>
      </c>
      <c r="E18" s="2" t="s">
        <v>55</v>
      </c>
      <c r="F18" s="6">
        <v>2555</v>
      </c>
      <c r="G18" s="7">
        <v>8</v>
      </c>
      <c r="H18" s="33">
        <f>F18*ROUND(G18,2)</f>
        <v>20440</v>
      </c>
      <c r="I18" s="181"/>
      <c r="J18" s="301">
        <f>F18*ROUND(I18,2)</f>
        <v>0</v>
      </c>
      <c r="K18" s="75" t="s">
        <v>83</v>
      </c>
      <c r="L18" s="54" t="str">
        <f>CLEAN(CONCATENATE(TRIM(A18),TRIM(C18),TRIM(D18),TRIM(E18)))</f>
        <v>B002Concrete Pavementm²</v>
      </c>
    </row>
    <row r="19" spans="1:12" s="238" customFormat="1" ht="34.5" customHeight="1">
      <c r="A19" s="240" t="s">
        <v>261</v>
      </c>
      <c r="B19" s="3" t="s">
        <v>424</v>
      </c>
      <c r="C19" s="4" t="s">
        <v>263</v>
      </c>
      <c r="D19" s="5" t="s">
        <v>241</v>
      </c>
      <c r="E19" s="2"/>
      <c r="F19" s="6"/>
      <c r="G19" s="7" t="s">
        <v>2</v>
      </c>
      <c r="H19" s="33"/>
      <c r="I19" s="162"/>
      <c r="J19" s="301"/>
      <c r="K19" s="237"/>
      <c r="L19" s="54" t="str">
        <f>CLEAN(CONCATENATE(TRIM(A19),TRIM(C19),TRIM(D19),TRIM(E19)))</f>
        <v>B097Drilled Tie BarsCW 3230-R4</v>
      </c>
    </row>
    <row r="20" spans="1:12" s="238" customFormat="1" ht="34.5" customHeight="1">
      <c r="A20" s="240" t="s">
        <v>264</v>
      </c>
      <c r="B20" s="8" t="s">
        <v>60</v>
      </c>
      <c r="C20" s="4" t="s">
        <v>265</v>
      </c>
      <c r="D20" s="5" t="s">
        <v>2</v>
      </c>
      <c r="E20" s="2" t="s">
        <v>161</v>
      </c>
      <c r="F20" s="6">
        <v>80</v>
      </c>
      <c r="G20" s="7">
        <v>8.5</v>
      </c>
      <c r="H20" s="33">
        <f>F20*ROUND(G20,2)</f>
        <v>680</v>
      </c>
      <c r="I20" s="181"/>
      <c r="J20" s="301">
        <f>F20*ROUND(I20,2)</f>
        <v>0</v>
      </c>
      <c r="K20" s="237"/>
      <c r="L20" s="54" t="str">
        <f>CLEAN(CONCATENATE(TRIM(A20),TRIM(C20),TRIM(D20),TRIM(E20)))</f>
        <v>B09820 M Deformed Tie Bareach</v>
      </c>
    </row>
    <row r="21" spans="1:12" s="239" customFormat="1" ht="34.5" customHeight="1">
      <c r="A21" s="240" t="s">
        <v>84</v>
      </c>
      <c r="B21" s="3" t="s">
        <v>69</v>
      </c>
      <c r="C21" s="4" t="s">
        <v>86</v>
      </c>
      <c r="D21" s="5" t="s">
        <v>87</v>
      </c>
      <c r="E21" s="2"/>
      <c r="F21" s="6"/>
      <c r="G21" s="7" t="s">
        <v>2</v>
      </c>
      <c r="H21" s="33"/>
      <c r="I21" s="162"/>
      <c r="J21" s="301"/>
      <c r="K21" s="76" t="s">
        <v>88</v>
      </c>
      <c r="L21" s="54" t="str">
        <f aca="true" t="shared" si="1" ref="L21:L33">CLEAN(CONCATENATE(TRIM(A21),TRIM(C21),TRIM(D21),TRIM(E21)))</f>
        <v>B114Miscellaneous Concrete Slab RenewalCW 3235-R4</v>
      </c>
    </row>
    <row r="22" spans="1:12" s="238" customFormat="1" ht="34.5" customHeight="1">
      <c r="A22" s="240" t="s">
        <v>89</v>
      </c>
      <c r="B22" s="8" t="s">
        <v>385</v>
      </c>
      <c r="C22" s="4" t="s">
        <v>90</v>
      </c>
      <c r="D22" s="5" t="s">
        <v>91</v>
      </c>
      <c r="E22" s="2"/>
      <c r="F22" s="6"/>
      <c r="G22" s="7"/>
      <c r="H22" s="33"/>
      <c r="I22" s="162"/>
      <c r="J22" s="301"/>
      <c r="K22" s="75" t="s">
        <v>92</v>
      </c>
      <c r="L22" s="54" t="str">
        <f t="shared" si="1"/>
        <v>B118SidewalkSD-228A</v>
      </c>
    </row>
    <row r="23" spans="1:12" s="238" customFormat="1" ht="34.5" customHeight="1">
      <c r="A23" s="240" t="s">
        <v>93</v>
      </c>
      <c r="B23" s="9"/>
      <c r="C23" s="4" t="s">
        <v>94</v>
      </c>
      <c r="D23" s="5"/>
      <c r="E23" s="2" t="s">
        <v>55</v>
      </c>
      <c r="F23" s="6">
        <v>195</v>
      </c>
      <c r="G23" s="7">
        <v>45</v>
      </c>
      <c r="H23" s="33">
        <f>F23*ROUND(G23,2)</f>
        <v>8775</v>
      </c>
      <c r="I23" s="181"/>
      <c r="J23" s="301">
        <f>F23*ROUND(I23,2)</f>
        <v>0</v>
      </c>
      <c r="K23" s="75"/>
      <c r="L23" s="54" t="str">
        <f t="shared" si="1"/>
        <v>B119a) Less than or equal to 5 sq.m.m²</v>
      </c>
    </row>
    <row r="24" spans="1:12" s="242" customFormat="1" ht="39.75" customHeight="1">
      <c r="A24" s="241" t="s">
        <v>95</v>
      </c>
      <c r="B24" s="10"/>
      <c r="C24" s="11" t="s">
        <v>96</v>
      </c>
      <c r="D24" s="12"/>
      <c r="E24" s="13" t="s">
        <v>55</v>
      </c>
      <c r="F24" s="14">
        <v>80</v>
      </c>
      <c r="G24" s="18">
        <v>40</v>
      </c>
      <c r="H24" s="33">
        <f>F24*ROUND(G24,2)</f>
        <v>3200</v>
      </c>
      <c r="I24" s="182"/>
      <c r="J24" s="301">
        <f>F24*ROUND(I24,2)</f>
        <v>0</v>
      </c>
      <c r="K24" s="77"/>
      <c r="L24" s="52" t="str">
        <f t="shared" si="1"/>
        <v>B120b) Greater than 5 and less than or equal to 20 sq.m.m²</v>
      </c>
    </row>
    <row r="25" spans="1:12" s="238" customFormat="1" ht="34.5" customHeight="1">
      <c r="A25" s="240" t="s">
        <v>97</v>
      </c>
      <c r="B25" s="9"/>
      <c r="C25" s="4" t="s">
        <v>98</v>
      </c>
      <c r="D25" s="5" t="s">
        <v>2</v>
      </c>
      <c r="E25" s="2" t="s">
        <v>55</v>
      </c>
      <c r="F25" s="6">
        <v>145</v>
      </c>
      <c r="G25" s="7">
        <v>35</v>
      </c>
      <c r="H25" s="33">
        <f>F25*ROUND(G25,2)</f>
        <v>5075</v>
      </c>
      <c r="I25" s="181"/>
      <c r="J25" s="301">
        <f>F25*ROUND(I25,2)</f>
        <v>0</v>
      </c>
      <c r="K25" s="87"/>
      <c r="L25" s="54" t="str">
        <f t="shared" si="1"/>
        <v>B121c) Greater than 20 sq.m.m²</v>
      </c>
    </row>
    <row r="26" spans="1:12" s="236" customFormat="1" ht="34.5" customHeight="1">
      <c r="A26" s="241" t="s">
        <v>99</v>
      </c>
      <c r="B26" s="15" t="s">
        <v>425</v>
      </c>
      <c r="C26" s="11" t="s">
        <v>101</v>
      </c>
      <c r="D26" s="12" t="s">
        <v>102</v>
      </c>
      <c r="E26" s="13" t="s">
        <v>55</v>
      </c>
      <c r="F26" s="16">
        <v>5</v>
      </c>
      <c r="G26" s="71">
        <v>30</v>
      </c>
      <c r="H26" s="33">
        <f>F26*ROUND(G26,2)</f>
        <v>150</v>
      </c>
      <c r="I26" s="182"/>
      <c r="J26" s="301">
        <f>F26*ROUND(I26,2)</f>
        <v>0</v>
      </c>
      <c r="K26" s="77" t="s">
        <v>103</v>
      </c>
      <c r="L26" s="52" t="str">
        <f t="shared" si="1"/>
        <v>B124Adjustment of Precast Sidewalk BlocksCW 3235-R4m²</v>
      </c>
    </row>
    <row r="27" spans="1:12" s="245" customFormat="1" ht="34.5" customHeight="1">
      <c r="A27" s="243" t="s">
        <v>104</v>
      </c>
      <c r="B27" s="44" t="s">
        <v>426</v>
      </c>
      <c r="C27" s="37" t="s">
        <v>106</v>
      </c>
      <c r="D27" s="38" t="s">
        <v>87</v>
      </c>
      <c r="E27" s="39" t="s">
        <v>55</v>
      </c>
      <c r="F27" s="40">
        <v>2</v>
      </c>
      <c r="G27" s="78">
        <v>40</v>
      </c>
      <c r="H27" s="41">
        <f>F27*ROUND(G27,2)</f>
        <v>80</v>
      </c>
      <c r="I27" s="183"/>
      <c r="J27" s="304">
        <f>F27*ROUND(I27,2)</f>
        <v>0</v>
      </c>
      <c r="K27" s="79" t="s">
        <v>107</v>
      </c>
      <c r="L27" s="244" t="str">
        <f t="shared" si="1"/>
        <v>B125Supply of Precast Sidewalk BlocksCW 3235-R4m²</v>
      </c>
    </row>
    <row r="28" spans="1:12" s="238" customFormat="1" ht="34.5" customHeight="1">
      <c r="A28" s="240" t="s">
        <v>108</v>
      </c>
      <c r="B28" s="3" t="s">
        <v>427</v>
      </c>
      <c r="C28" s="4" t="s">
        <v>110</v>
      </c>
      <c r="D28" s="5" t="s">
        <v>111</v>
      </c>
      <c r="E28" s="80"/>
      <c r="F28" s="6"/>
      <c r="G28" s="7"/>
      <c r="H28" s="33"/>
      <c r="I28" s="162"/>
      <c r="J28" s="301"/>
      <c r="K28" s="75" t="s">
        <v>112</v>
      </c>
      <c r="L28" s="54" t="str">
        <f t="shared" si="1"/>
        <v>B190Construction of Asphaltic Concrete OverlayCW 3410-R5</v>
      </c>
    </row>
    <row r="29" spans="1:12" s="238" customFormat="1" ht="34.5" customHeight="1">
      <c r="A29" s="240" t="s">
        <v>117</v>
      </c>
      <c r="B29" s="8" t="s">
        <v>60</v>
      </c>
      <c r="C29" s="4" t="s">
        <v>119</v>
      </c>
      <c r="D29" s="5"/>
      <c r="E29" s="2"/>
      <c r="F29" s="6"/>
      <c r="G29" s="7"/>
      <c r="H29" s="33"/>
      <c r="I29" s="162"/>
      <c r="J29" s="301"/>
      <c r="K29" s="75"/>
      <c r="L29" s="54" t="str">
        <f t="shared" si="1"/>
        <v>B194Tie-ins and Approaches</v>
      </c>
    </row>
    <row r="30" spans="1:12" s="238" customFormat="1" ht="34.5" customHeight="1">
      <c r="A30" s="240" t="s">
        <v>120</v>
      </c>
      <c r="B30" s="9"/>
      <c r="C30" s="4" t="s">
        <v>121</v>
      </c>
      <c r="D30" s="5"/>
      <c r="E30" s="2" t="s">
        <v>61</v>
      </c>
      <c r="F30" s="6">
        <v>15</v>
      </c>
      <c r="G30" s="7">
        <v>90</v>
      </c>
      <c r="H30" s="33">
        <f>F30*ROUND(G30,2)</f>
        <v>1350</v>
      </c>
      <c r="I30" s="181"/>
      <c r="J30" s="301">
        <f>F30*ROUND(I30,2)</f>
        <v>0</v>
      </c>
      <c r="K30" s="75"/>
      <c r="L30" s="54" t="str">
        <f t="shared" si="1"/>
        <v>B195a) Type IAtonne</v>
      </c>
    </row>
    <row r="31" spans="1:12" s="245" customFormat="1" ht="34.5" customHeight="1">
      <c r="A31" s="240" t="s">
        <v>122</v>
      </c>
      <c r="B31" s="9"/>
      <c r="C31" s="4" t="s">
        <v>428</v>
      </c>
      <c r="D31" s="5"/>
      <c r="E31" s="2" t="s">
        <v>61</v>
      </c>
      <c r="F31" s="6">
        <v>10</v>
      </c>
      <c r="G31" s="7">
        <v>90</v>
      </c>
      <c r="H31" s="33">
        <f>F31*ROUND(G31,2)</f>
        <v>900</v>
      </c>
      <c r="I31" s="181"/>
      <c r="J31" s="301">
        <f>F31*ROUND(I31,2)</f>
        <v>0</v>
      </c>
      <c r="K31" s="81"/>
      <c r="L31" s="54" t="str">
        <f t="shared" si="1"/>
        <v>B197b) Type IItonne</v>
      </c>
    </row>
    <row r="32" spans="1:12" s="115" customFormat="1" ht="34.5" customHeight="1">
      <c r="A32" s="240" t="s">
        <v>123</v>
      </c>
      <c r="B32" s="3" t="s">
        <v>429</v>
      </c>
      <c r="C32" s="4" t="s">
        <v>124</v>
      </c>
      <c r="D32" s="5" t="s">
        <v>125</v>
      </c>
      <c r="E32" s="2"/>
      <c r="F32" s="6"/>
      <c r="G32" s="7" t="s">
        <v>2</v>
      </c>
      <c r="H32" s="33"/>
      <c r="I32" s="162"/>
      <c r="J32" s="301"/>
      <c r="K32" s="75"/>
      <c r="L32" s="54" t="str">
        <f t="shared" si="1"/>
        <v>B200Planing of PavementCW 3450-R3</v>
      </c>
    </row>
    <row r="33" spans="1:12" s="80" customFormat="1" ht="34.5" customHeight="1">
      <c r="A33" s="240" t="s">
        <v>126</v>
      </c>
      <c r="B33" s="8" t="s">
        <v>60</v>
      </c>
      <c r="C33" s="4" t="s">
        <v>127</v>
      </c>
      <c r="D33" s="5" t="s">
        <v>2</v>
      </c>
      <c r="E33" s="2" t="s">
        <v>55</v>
      </c>
      <c r="F33" s="6">
        <v>175</v>
      </c>
      <c r="G33" s="7">
        <v>10</v>
      </c>
      <c r="H33" s="33">
        <f>F33*ROUND(G33,2)</f>
        <v>1750</v>
      </c>
      <c r="I33" s="181"/>
      <c r="J33" s="301">
        <f>F33*ROUND(I33,2)</f>
        <v>0</v>
      </c>
      <c r="K33" s="75" t="s">
        <v>128</v>
      </c>
      <c r="L33" s="54" t="str">
        <f t="shared" si="1"/>
        <v>B2010 - 50 mm Depth (Asphalt)m²</v>
      </c>
    </row>
    <row r="34" spans="1:10" ht="34.5" customHeight="1">
      <c r="A34" s="235"/>
      <c r="B34" s="67"/>
      <c r="C34" s="24" t="s">
        <v>20</v>
      </c>
      <c r="D34" s="68"/>
      <c r="E34" s="73"/>
      <c r="F34" s="68"/>
      <c r="G34" s="68"/>
      <c r="H34" s="74"/>
      <c r="I34" s="161"/>
      <c r="J34" s="300"/>
    </row>
    <row r="35" spans="1:12" s="236" customFormat="1" ht="39.75" customHeight="1">
      <c r="A35" s="50" t="s">
        <v>129</v>
      </c>
      <c r="B35" s="15" t="s">
        <v>430</v>
      </c>
      <c r="C35" s="11" t="s">
        <v>131</v>
      </c>
      <c r="D35" s="12" t="s">
        <v>132</v>
      </c>
      <c r="E35" s="13"/>
      <c r="F35" s="16"/>
      <c r="G35" s="71" t="s">
        <v>2</v>
      </c>
      <c r="H35" s="33"/>
      <c r="I35" s="164"/>
      <c r="J35" s="313"/>
      <c r="K35" s="82" t="s">
        <v>133</v>
      </c>
      <c r="L35" s="52" t="str">
        <f aca="true" t="shared" si="2" ref="L35:L41">CLEAN(CONCATENATE(TRIM(A35),TRIM(C35),TRIM(D35),TRIM(E35)))</f>
        <v>C001Concrete Pavements, Median Slabs, Bull-noses, and Safety MediansCW 3310-R8</v>
      </c>
    </row>
    <row r="36" spans="1:12" s="239" customFormat="1" ht="39.75" customHeight="1">
      <c r="A36" s="53" t="s">
        <v>134</v>
      </c>
      <c r="B36" s="8" t="s">
        <v>60</v>
      </c>
      <c r="C36" s="4" t="s">
        <v>135</v>
      </c>
      <c r="D36" s="5" t="s">
        <v>2</v>
      </c>
      <c r="E36" s="2" t="s">
        <v>55</v>
      </c>
      <c r="F36" s="17">
        <v>2555</v>
      </c>
      <c r="G36" s="19">
        <v>55</v>
      </c>
      <c r="H36" s="33">
        <f>F36*ROUND(G36,2)</f>
        <v>140525</v>
      </c>
      <c r="I36" s="181"/>
      <c r="J36" s="301">
        <f>F36*ROUND(I36,2)</f>
        <v>0</v>
      </c>
      <c r="K36" s="72" t="s">
        <v>136</v>
      </c>
      <c r="L36" s="54" t="str">
        <f t="shared" si="2"/>
        <v>C011Construction of 150 mm Concrete Pavement (Reinforced)m²</v>
      </c>
    </row>
    <row r="37" spans="1:12" s="239" customFormat="1" ht="39.75" customHeight="1">
      <c r="A37" s="53" t="s">
        <v>137</v>
      </c>
      <c r="B37" s="3" t="s">
        <v>432</v>
      </c>
      <c r="C37" s="4" t="s">
        <v>139</v>
      </c>
      <c r="D37" s="5" t="s">
        <v>132</v>
      </c>
      <c r="E37" s="2"/>
      <c r="F37" s="17"/>
      <c r="G37" s="19" t="s">
        <v>2</v>
      </c>
      <c r="H37" s="33"/>
      <c r="I37" s="162"/>
      <c r="J37" s="301"/>
      <c r="K37" s="82" t="s">
        <v>140</v>
      </c>
      <c r="L37" s="54" t="str">
        <f t="shared" si="2"/>
        <v>C032Concrete Curbs, Curb and Gutter, and Splash StripsCW 3310-R8</v>
      </c>
    </row>
    <row r="38" spans="1:12" s="238" customFormat="1" ht="39.75" customHeight="1">
      <c r="A38" s="53" t="s">
        <v>141</v>
      </c>
      <c r="B38" s="8" t="s">
        <v>60</v>
      </c>
      <c r="C38" s="4" t="s">
        <v>405</v>
      </c>
      <c r="D38" s="5" t="s">
        <v>142</v>
      </c>
      <c r="E38" s="2" t="s">
        <v>143</v>
      </c>
      <c r="F38" s="6">
        <v>550</v>
      </c>
      <c r="G38" s="7">
        <v>30</v>
      </c>
      <c r="H38" s="33">
        <f>F38*ROUND(G38,2)</f>
        <v>16500</v>
      </c>
      <c r="I38" s="181"/>
      <c r="J38" s="301">
        <f>F38*ROUND(I38,2)</f>
        <v>0</v>
      </c>
      <c r="K38" s="75" t="s">
        <v>144</v>
      </c>
      <c r="L38" s="54" t="str">
        <f t="shared" si="2"/>
        <v>C034Construction of Barrier (180mm ht, Separate)SD-203Am</v>
      </c>
    </row>
    <row r="39" spans="1:12" s="238" customFormat="1" ht="39.75" customHeight="1">
      <c r="A39" s="53" t="s">
        <v>145</v>
      </c>
      <c r="B39" s="8" t="s">
        <v>118</v>
      </c>
      <c r="C39" s="4" t="s">
        <v>631</v>
      </c>
      <c r="D39" s="5" t="s">
        <v>147</v>
      </c>
      <c r="E39" s="2" t="s">
        <v>143</v>
      </c>
      <c r="F39" s="6">
        <v>25</v>
      </c>
      <c r="G39" s="7">
        <v>42</v>
      </c>
      <c r="H39" s="33">
        <f>F39*ROUND(G39,2)</f>
        <v>1050</v>
      </c>
      <c r="I39" s="181"/>
      <c r="J39" s="301">
        <f>F39*ROUND(I39,2)</f>
        <v>0</v>
      </c>
      <c r="K39" s="75" t="s">
        <v>148</v>
      </c>
      <c r="L39" s="54" t="str">
        <f t="shared" si="2"/>
        <v>C036Construction of Modified Barrier (150mm ht, Dowelled)SD-203Bm</v>
      </c>
    </row>
    <row r="40" spans="1:12" s="238" customFormat="1" ht="39.75" customHeight="1">
      <c r="A40" s="53" t="s">
        <v>149</v>
      </c>
      <c r="B40" s="8" t="s">
        <v>207</v>
      </c>
      <c r="C40" s="4" t="s">
        <v>629</v>
      </c>
      <c r="D40" s="5" t="s">
        <v>630</v>
      </c>
      <c r="E40" s="2" t="s">
        <v>143</v>
      </c>
      <c r="F40" s="6">
        <v>50</v>
      </c>
      <c r="G40" s="7">
        <v>30</v>
      </c>
      <c r="H40" s="33">
        <f>F40*ROUND(G40,2)</f>
        <v>1500</v>
      </c>
      <c r="I40" s="181"/>
      <c r="J40" s="301">
        <f>F40*ROUND(I40,2)</f>
        <v>0</v>
      </c>
      <c r="K40" s="75" t="s">
        <v>148</v>
      </c>
      <c r="L40" s="54" t="str">
        <f t="shared" si="2"/>
        <v>C044Construction of Lip Curb (40mm ht, Integral)SD-202Bm</v>
      </c>
    </row>
    <row r="41" spans="1:12" s="238" customFormat="1" ht="34.5" customHeight="1">
      <c r="A41" s="53" t="s">
        <v>268</v>
      </c>
      <c r="B41" s="8" t="s">
        <v>146</v>
      </c>
      <c r="C41" s="11" t="s">
        <v>416</v>
      </c>
      <c r="D41" s="5" t="s">
        <v>623</v>
      </c>
      <c r="E41" s="2" t="s">
        <v>143</v>
      </c>
      <c r="F41" s="6">
        <v>20</v>
      </c>
      <c r="G41" s="7">
        <v>40</v>
      </c>
      <c r="H41" s="33">
        <f>F41*ROUND(G41,2)</f>
        <v>800</v>
      </c>
      <c r="I41" s="181"/>
      <c r="J41" s="301">
        <f>F41*ROUND(I41,2)</f>
        <v>0</v>
      </c>
      <c r="K41" s="75" t="s">
        <v>269</v>
      </c>
      <c r="L41" s="54" t="str">
        <f t="shared" si="2"/>
        <v>C046Construction of Ramp CurbSD-229Cm</v>
      </c>
    </row>
    <row r="42" spans="1:10" ht="34.5" customHeight="1">
      <c r="A42" s="235"/>
      <c r="B42" s="83"/>
      <c r="C42" s="25" t="s">
        <v>21</v>
      </c>
      <c r="D42" s="68"/>
      <c r="E42" s="69"/>
      <c r="F42" s="69"/>
      <c r="G42" s="69"/>
      <c r="H42" s="70"/>
      <c r="I42" s="161"/>
      <c r="J42" s="300"/>
    </row>
    <row r="43" spans="1:12" s="239" customFormat="1" ht="34.5" customHeight="1">
      <c r="A43" s="53" t="s">
        <v>150</v>
      </c>
      <c r="B43" s="3" t="s">
        <v>433</v>
      </c>
      <c r="C43" s="4" t="s">
        <v>152</v>
      </c>
      <c r="D43" s="5" t="s">
        <v>153</v>
      </c>
      <c r="E43" s="2" t="s">
        <v>143</v>
      </c>
      <c r="F43" s="17">
        <v>500</v>
      </c>
      <c r="G43" s="19">
        <v>3</v>
      </c>
      <c r="H43" s="33">
        <f>F43*ROUND(G43,2)</f>
        <v>1500</v>
      </c>
      <c r="I43" s="181"/>
      <c r="J43" s="301">
        <f>F43*ROUND(I43,2)</f>
        <v>0</v>
      </c>
      <c r="K43" s="75" t="s">
        <v>154</v>
      </c>
      <c r="L43" s="54" t="str">
        <f>CLEAN(CONCATENATE(TRIM(A43),TRIM(C43),TRIM(D43),TRIM(E43)))</f>
        <v>D006Reflective Crack MaintenanceCW 3250-R5m</v>
      </c>
    </row>
    <row r="44" spans="1:10" ht="39.75" customHeight="1">
      <c r="A44" s="246"/>
      <c r="B44" s="83"/>
      <c r="C44" s="25" t="s">
        <v>22</v>
      </c>
      <c r="D44" s="84"/>
      <c r="E44" s="69"/>
      <c r="F44" s="69"/>
      <c r="G44" s="69"/>
      <c r="H44" s="70"/>
      <c r="I44" s="165"/>
      <c r="J44" s="305"/>
    </row>
    <row r="45" spans="1:12" s="236" customFormat="1" ht="34.5" customHeight="1">
      <c r="A45" s="50" t="s">
        <v>155</v>
      </c>
      <c r="B45" s="15" t="s">
        <v>74</v>
      </c>
      <c r="C45" s="11" t="s">
        <v>157</v>
      </c>
      <c r="D45" s="12" t="s">
        <v>614</v>
      </c>
      <c r="E45" s="13"/>
      <c r="F45" s="16"/>
      <c r="G45" s="18"/>
      <c r="H45" s="33"/>
      <c r="I45" s="164"/>
      <c r="J45" s="301"/>
      <c r="K45" s="77" t="s">
        <v>158</v>
      </c>
      <c r="L45" s="52" t="str">
        <f aca="true" t="shared" si="3" ref="L45:L59">CLEAN(CONCATENATE(TRIM(A45),TRIM(C45),TRIM(D45),TRIM(E45)))</f>
        <v>E003Catch BasinCW 2130-R8</v>
      </c>
    </row>
    <row r="46" spans="1:12" s="239" customFormat="1" ht="34.5" customHeight="1">
      <c r="A46" s="53" t="s">
        <v>159</v>
      </c>
      <c r="B46" s="8" t="s">
        <v>60</v>
      </c>
      <c r="C46" s="4" t="s">
        <v>160</v>
      </c>
      <c r="D46" s="5"/>
      <c r="E46" s="2" t="s">
        <v>161</v>
      </c>
      <c r="F46" s="17">
        <v>4</v>
      </c>
      <c r="G46" s="7">
        <v>2000</v>
      </c>
      <c r="H46" s="33">
        <f>F46*ROUND(G46,2)</f>
        <v>8000</v>
      </c>
      <c r="I46" s="181"/>
      <c r="J46" s="301">
        <f>F46*ROUND(I46,2)</f>
        <v>0</v>
      </c>
      <c r="K46" s="75" t="s">
        <v>162</v>
      </c>
      <c r="L46" s="54" t="str">
        <f>CLEAN(CONCATENATE(TRIM(A46),TRIM(C47),TRIM(D46),TRIM(E46)))</f>
        <v>E004SD-024 (1200 Deep)each</v>
      </c>
    </row>
    <row r="47" spans="1:12" s="239" customFormat="1" ht="34.5" customHeight="1">
      <c r="A47" s="53" t="s">
        <v>159</v>
      </c>
      <c r="B47" s="8" t="s">
        <v>118</v>
      </c>
      <c r="C47" s="4" t="s">
        <v>414</v>
      </c>
      <c r="D47" s="5"/>
      <c r="E47" s="2" t="s">
        <v>161</v>
      </c>
      <c r="F47" s="17">
        <v>4</v>
      </c>
      <c r="G47" s="7">
        <v>2000</v>
      </c>
      <c r="H47" s="33">
        <f>F47*ROUND(G47,2)</f>
        <v>8000</v>
      </c>
      <c r="I47" s="181"/>
      <c r="J47" s="301">
        <f>F47*ROUND(I47,2)</f>
        <v>0</v>
      </c>
      <c r="K47" s="75" t="s">
        <v>162</v>
      </c>
      <c r="L47" s="54" t="str">
        <f>CLEAN(CONCATENATE(TRIM(A47),TRIM(C46),TRIM(D47),TRIM(E47)))</f>
        <v>E004SD-024each</v>
      </c>
    </row>
    <row r="48" spans="1:12" s="80" customFormat="1" ht="34.5" customHeight="1">
      <c r="A48" s="53" t="s">
        <v>163</v>
      </c>
      <c r="B48" s="3" t="s">
        <v>388</v>
      </c>
      <c r="C48" s="4" t="s">
        <v>165</v>
      </c>
      <c r="D48" s="5" t="s">
        <v>614</v>
      </c>
      <c r="E48" s="2"/>
      <c r="F48" s="17"/>
      <c r="G48" s="19"/>
      <c r="H48" s="33"/>
      <c r="I48" s="162"/>
      <c r="J48" s="301"/>
      <c r="K48" s="75" t="s">
        <v>166</v>
      </c>
      <c r="L48" s="54" t="str">
        <f t="shared" si="3"/>
        <v>E008Sewer ServiceCW 2130-R8</v>
      </c>
    </row>
    <row r="49" spans="1:12" s="80" customFormat="1" ht="34.5" customHeight="1">
      <c r="A49" s="53" t="s">
        <v>167</v>
      </c>
      <c r="B49" s="8" t="s">
        <v>60</v>
      </c>
      <c r="C49" s="4" t="s">
        <v>270</v>
      </c>
      <c r="D49" s="5"/>
      <c r="E49" s="2"/>
      <c r="F49" s="17"/>
      <c r="G49" s="19"/>
      <c r="H49" s="33"/>
      <c r="I49" s="162"/>
      <c r="J49" s="301"/>
      <c r="K49" s="75" t="s">
        <v>168</v>
      </c>
      <c r="L49" s="54" t="str">
        <f t="shared" si="3"/>
        <v>E009250mm</v>
      </c>
    </row>
    <row r="50" spans="1:12" s="247" customFormat="1" ht="39.75" customHeight="1">
      <c r="A50" s="53" t="s">
        <v>169</v>
      </c>
      <c r="B50" s="8"/>
      <c r="C50" s="4" t="s">
        <v>408</v>
      </c>
      <c r="D50" s="5"/>
      <c r="E50" s="2" t="s">
        <v>143</v>
      </c>
      <c r="F50" s="17">
        <v>35</v>
      </c>
      <c r="G50" s="19">
        <v>225</v>
      </c>
      <c r="H50" s="33">
        <f>F50*ROUND(G50,2)</f>
        <v>7875</v>
      </c>
      <c r="I50" s="181"/>
      <c r="J50" s="301">
        <f>F50*ROUND(I50,2)</f>
        <v>0</v>
      </c>
      <c r="K50" s="81" t="s">
        <v>170</v>
      </c>
      <c r="L50" s="54" t="str">
        <f t="shared" si="3"/>
        <v>E010a) in a Trench, Class B Bedding with Sand, Class 2 Backfillm</v>
      </c>
    </row>
    <row r="51" spans="1:12" s="248" customFormat="1" ht="39.75" customHeight="1">
      <c r="A51" s="53" t="s">
        <v>171</v>
      </c>
      <c r="B51" s="3" t="s">
        <v>412</v>
      </c>
      <c r="C51" s="20" t="s">
        <v>173</v>
      </c>
      <c r="D51" s="5" t="s">
        <v>614</v>
      </c>
      <c r="E51" s="2"/>
      <c r="F51" s="17"/>
      <c r="G51" s="19"/>
      <c r="H51" s="33"/>
      <c r="I51" s="162"/>
      <c r="J51" s="301"/>
      <c r="K51" s="75"/>
      <c r="L51" s="54" t="str">
        <f t="shared" si="3"/>
        <v>E023Replacing Existing Manhole Frames &amp; CoversCW 2130-R8</v>
      </c>
    </row>
    <row r="52" spans="1:12" s="238" customFormat="1" ht="34.5" customHeight="1">
      <c r="A52" s="53" t="s">
        <v>174</v>
      </c>
      <c r="B52" s="8" t="s">
        <v>60</v>
      </c>
      <c r="C52" s="4" t="s">
        <v>175</v>
      </c>
      <c r="D52" s="5"/>
      <c r="E52" s="2" t="s">
        <v>161</v>
      </c>
      <c r="F52" s="17">
        <v>1</v>
      </c>
      <c r="G52" s="19">
        <v>225</v>
      </c>
      <c r="H52" s="33">
        <f>F52*ROUND(G52,2)</f>
        <v>225</v>
      </c>
      <c r="I52" s="181"/>
      <c r="J52" s="301">
        <f>F52*ROUND(I52,2)</f>
        <v>0</v>
      </c>
      <c r="K52" s="249" t="s">
        <v>115</v>
      </c>
      <c r="L52" s="54" t="str">
        <f t="shared" si="3"/>
        <v>E024AP-004 - Manhole Frameeach</v>
      </c>
    </row>
    <row r="53" spans="1:12" s="245" customFormat="1" ht="34.5" customHeight="1">
      <c r="A53" s="250" t="s">
        <v>176</v>
      </c>
      <c r="B53" s="42" t="s">
        <v>118</v>
      </c>
      <c r="C53" s="37" t="s">
        <v>177</v>
      </c>
      <c r="D53" s="38"/>
      <c r="E53" s="39" t="s">
        <v>161</v>
      </c>
      <c r="F53" s="43">
        <v>1</v>
      </c>
      <c r="G53" s="85">
        <v>200</v>
      </c>
      <c r="H53" s="41">
        <f>F53*ROUND(G53,2)</f>
        <v>200</v>
      </c>
      <c r="I53" s="183"/>
      <c r="J53" s="304">
        <f>F53*ROUND(I53,2)</f>
        <v>0</v>
      </c>
      <c r="K53" s="251" t="s">
        <v>115</v>
      </c>
      <c r="L53" s="244" t="str">
        <f t="shared" si="3"/>
        <v>E025AP-005 - Manhole Cover (Solid)each</v>
      </c>
    </row>
    <row r="54" spans="1:12" s="248" customFormat="1" ht="34.5" customHeight="1">
      <c r="A54" s="53" t="s">
        <v>178</v>
      </c>
      <c r="B54" s="3" t="s">
        <v>434</v>
      </c>
      <c r="C54" s="20" t="s">
        <v>180</v>
      </c>
      <c r="D54" s="5" t="s">
        <v>614</v>
      </c>
      <c r="E54" s="2"/>
      <c r="F54" s="17"/>
      <c r="G54" s="19"/>
      <c r="H54" s="33"/>
      <c r="I54" s="162"/>
      <c r="J54" s="301"/>
      <c r="K54" s="75" t="s">
        <v>181</v>
      </c>
      <c r="L54" s="54" t="str">
        <f t="shared" si="3"/>
        <v>E036Connecting to Existing SewerCW 2130-R8</v>
      </c>
    </row>
    <row r="55" spans="1:12" s="248" customFormat="1" ht="34.5" customHeight="1">
      <c r="A55" s="53" t="s">
        <v>182</v>
      </c>
      <c r="B55" s="8" t="s">
        <v>60</v>
      </c>
      <c r="C55" s="23" t="s">
        <v>417</v>
      </c>
      <c r="D55" s="5"/>
      <c r="E55" s="2"/>
      <c r="F55" s="17"/>
      <c r="G55" s="19"/>
      <c r="H55" s="33"/>
      <c r="I55" s="162"/>
      <c r="J55" s="301"/>
      <c r="K55" s="75"/>
      <c r="L55" s="54" t="str">
        <f t="shared" si="3"/>
        <v>E037250mm PVC Connecting Pipe</v>
      </c>
    </row>
    <row r="56" spans="1:12" s="242" customFormat="1" ht="39.75" customHeight="1">
      <c r="A56" s="50" t="s">
        <v>183</v>
      </c>
      <c r="B56" s="21"/>
      <c r="C56" s="11" t="s">
        <v>410</v>
      </c>
      <c r="D56" s="12"/>
      <c r="E56" s="13" t="s">
        <v>161</v>
      </c>
      <c r="F56" s="16">
        <v>4</v>
      </c>
      <c r="G56" s="71">
        <v>2000</v>
      </c>
      <c r="H56" s="33">
        <f>F56*ROUND(G56,2)</f>
        <v>8000</v>
      </c>
      <c r="I56" s="182"/>
      <c r="J56" s="301">
        <f>F56*ROUND(I56,2)</f>
        <v>0</v>
      </c>
      <c r="K56" s="86"/>
      <c r="L56" s="52" t="str">
        <f t="shared" si="3"/>
        <v>E038a) Connecting to 300mm Concrete Storm Relief Sewereach</v>
      </c>
    </row>
    <row r="57" spans="1:12" s="242" customFormat="1" ht="39.75" customHeight="1">
      <c r="A57" s="50" t="s">
        <v>184</v>
      </c>
      <c r="B57" s="21"/>
      <c r="C57" s="11" t="s">
        <v>409</v>
      </c>
      <c r="D57" s="12"/>
      <c r="E57" s="13" t="s">
        <v>161</v>
      </c>
      <c r="F57" s="16">
        <v>4</v>
      </c>
      <c r="G57" s="71">
        <v>2000</v>
      </c>
      <c r="H57" s="33">
        <f>F57*ROUND(G57,2)</f>
        <v>8000</v>
      </c>
      <c r="I57" s="182"/>
      <c r="J57" s="301">
        <f>F57*ROUND(I57,2)</f>
        <v>0</v>
      </c>
      <c r="K57" s="86"/>
      <c r="L57" s="52" t="str">
        <f t="shared" si="3"/>
        <v>E039b) Connecting to 375mm Concrete Combined Sewereach</v>
      </c>
    </row>
    <row r="58" spans="1:12" s="239" customFormat="1" ht="34.5" customHeight="1">
      <c r="A58" s="53" t="s">
        <v>185</v>
      </c>
      <c r="B58" s="3" t="s">
        <v>435</v>
      </c>
      <c r="C58" s="4" t="s">
        <v>187</v>
      </c>
      <c r="D58" s="5" t="s">
        <v>614</v>
      </c>
      <c r="E58" s="2" t="s">
        <v>161</v>
      </c>
      <c r="F58" s="17">
        <v>2</v>
      </c>
      <c r="G58" s="19">
        <v>550</v>
      </c>
      <c r="H58" s="33">
        <f>F58*ROUND(G58,2)</f>
        <v>1100</v>
      </c>
      <c r="I58" s="181"/>
      <c r="J58" s="301">
        <f>F58*ROUND(I58,2)</f>
        <v>0</v>
      </c>
      <c r="K58" s="75" t="s">
        <v>188</v>
      </c>
      <c r="L58" s="54" t="str">
        <f t="shared" si="3"/>
        <v>E046Removal of Existing CatchbasinsCW 2130-R8each</v>
      </c>
    </row>
    <row r="59" spans="1:12" s="238" customFormat="1" ht="34.5" customHeight="1">
      <c r="A59" s="53" t="s">
        <v>189</v>
      </c>
      <c r="B59" s="3" t="s">
        <v>436</v>
      </c>
      <c r="C59" s="4" t="s">
        <v>191</v>
      </c>
      <c r="D59" s="5" t="s">
        <v>192</v>
      </c>
      <c r="E59" s="2" t="s">
        <v>143</v>
      </c>
      <c r="F59" s="17">
        <v>350</v>
      </c>
      <c r="G59" s="19">
        <v>45</v>
      </c>
      <c r="H59" s="33">
        <f>F59*ROUND(G59,2)</f>
        <v>15750</v>
      </c>
      <c r="I59" s="181"/>
      <c r="J59" s="301">
        <f>F59*ROUND(I59,2)</f>
        <v>0</v>
      </c>
      <c r="K59" s="75" t="s">
        <v>193</v>
      </c>
      <c r="L59" s="54" t="str">
        <f t="shared" si="3"/>
        <v>E051Installation of SubdrainsCW 3120-R1m</v>
      </c>
    </row>
    <row r="60" spans="1:10" s="239" customFormat="1" ht="34.5" customHeight="1">
      <c r="A60" s="252"/>
      <c r="B60" s="26"/>
      <c r="C60" s="25" t="s">
        <v>23</v>
      </c>
      <c r="D60" s="5"/>
      <c r="E60" s="27"/>
      <c r="F60" s="28"/>
      <c r="G60" s="28"/>
      <c r="H60" s="34"/>
      <c r="I60" s="253"/>
      <c r="J60" s="314"/>
    </row>
    <row r="61" spans="1:12" s="238" customFormat="1" ht="39.75" customHeight="1">
      <c r="A61" s="53" t="s">
        <v>194</v>
      </c>
      <c r="B61" s="3" t="s">
        <v>437</v>
      </c>
      <c r="C61" s="4" t="s">
        <v>196</v>
      </c>
      <c r="D61" s="5" t="s">
        <v>197</v>
      </c>
      <c r="E61" s="2" t="s">
        <v>161</v>
      </c>
      <c r="F61" s="17">
        <v>6</v>
      </c>
      <c r="G61" s="19">
        <v>250</v>
      </c>
      <c r="H61" s="33">
        <f>F61*ROUND(G61,2)</f>
        <v>1500</v>
      </c>
      <c r="I61" s="181"/>
      <c r="J61" s="301">
        <f>F61*ROUND(I61,2)</f>
        <v>0</v>
      </c>
      <c r="K61" s="75" t="s">
        <v>198</v>
      </c>
      <c r="L61" s="54" t="str">
        <f aca="true" t="shared" si="4" ref="L61:L68">CLEAN(CONCATENATE(TRIM(A61),TRIM(C61),TRIM(D61),TRIM(E61)))</f>
        <v>F001Adjustment of Existing Catchbasins / ManholesCW 3210-R5each</v>
      </c>
    </row>
    <row r="62" spans="1:12" s="239" customFormat="1" ht="34.5" customHeight="1">
      <c r="A62" s="53" t="s">
        <v>199</v>
      </c>
      <c r="B62" s="3" t="s">
        <v>438</v>
      </c>
      <c r="C62" s="4" t="s">
        <v>201</v>
      </c>
      <c r="D62" s="5" t="s">
        <v>197</v>
      </c>
      <c r="E62" s="2"/>
      <c r="F62" s="17"/>
      <c r="G62" s="19"/>
      <c r="H62" s="33"/>
      <c r="I62" s="162"/>
      <c r="J62" s="301"/>
      <c r="K62" s="75"/>
      <c r="L62" s="54" t="str">
        <f t="shared" si="4"/>
        <v>F003Installation of Cast Iron Lifter Ring InsertsCW 3210-R5</v>
      </c>
    </row>
    <row r="63" spans="1:12" s="238" customFormat="1" ht="34.5" customHeight="1">
      <c r="A63" s="53" t="s">
        <v>202</v>
      </c>
      <c r="B63" s="8" t="s">
        <v>60</v>
      </c>
      <c r="C63" s="4" t="s">
        <v>203</v>
      </c>
      <c r="D63" s="5"/>
      <c r="E63" s="2" t="s">
        <v>161</v>
      </c>
      <c r="F63" s="17">
        <v>5</v>
      </c>
      <c r="G63" s="19">
        <v>250</v>
      </c>
      <c r="H63" s="33">
        <f aca="true" t="shared" si="5" ref="H63:H68">F63*ROUND(G63,2)</f>
        <v>1250</v>
      </c>
      <c r="I63" s="181"/>
      <c r="J63" s="301">
        <f aca="true" t="shared" si="6" ref="J63:J68">F63*ROUND(I63,2)</f>
        <v>0</v>
      </c>
      <c r="K63" s="75"/>
      <c r="L63" s="54" t="str">
        <f t="shared" si="4"/>
        <v>F00438mmeach</v>
      </c>
    </row>
    <row r="64" spans="1:12" s="239" customFormat="1" ht="39.75" customHeight="1">
      <c r="A64" s="53" t="s">
        <v>211</v>
      </c>
      <c r="B64" s="3" t="s">
        <v>439</v>
      </c>
      <c r="C64" s="4" t="s">
        <v>213</v>
      </c>
      <c r="D64" s="5" t="s">
        <v>197</v>
      </c>
      <c r="E64" s="2" t="s">
        <v>161</v>
      </c>
      <c r="F64" s="17">
        <v>8</v>
      </c>
      <c r="G64" s="19">
        <v>95</v>
      </c>
      <c r="H64" s="33">
        <f t="shared" si="5"/>
        <v>760</v>
      </c>
      <c r="I64" s="181"/>
      <c r="J64" s="301">
        <f t="shared" si="6"/>
        <v>0</v>
      </c>
      <c r="K64" s="75"/>
      <c r="L64" s="54" t="str">
        <f t="shared" si="4"/>
        <v>F009Adjustment of Existing Watermain Valve BoxesCW 3210-R5each</v>
      </c>
    </row>
    <row r="65" spans="1:12" s="239" customFormat="1" ht="39.75" customHeight="1">
      <c r="A65" s="53" t="s">
        <v>214</v>
      </c>
      <c r="B65" s="3" t="s">
        <v>440</v>
      </c>
      <c r="C65" s="4" t="s">
        <v>216</v>
      </c>
      <c r="D65" s="5" t="s">
        <v>197</v>
      </c>
      <c r="E65" s="2" t="s">
        <v>161</v>
      </c>
      <c r="F65" s="17">
        <v>1</v>
      </c>
      <c r="G65" s="19">
        <v>250</v>
      </c>
      <c r="H65" s="33">
        <f t="shared" si="5"/>
        <v>250</v>
      </c>
      <c r="I65" s="181"/>
      <c r="J65" s="301">
        <f t="shared" si="6"/>
        <v>0</v>
      </c>
      <c r="K65" s="75"/>
      <c r="L65" s="54" t="str">
        <f t="shared" si="4"/>
        <v>F010Installation of Watermain Valve Box Extendible Section InsertsCW 3210-R5each</v>
      </c>
    </row>
    <row r="66" spans="1:12" s="238" customFormat="1" ht="34.5" customHeight="1">
      <c r="A66" s="53" t="s">
        <v>217</v>
      </c>
      <c r="B66" s="3" t="s">
        <v>441</v>
      </c>
      <c r="C66" s="4" t="s">
        <v>219</v>
      </c>
      <c r="D66" s="5" t="s">
        <v>197</v>
      </c>
      <c r="E66" s="2" t="s">
        <v>161</v>
      </c>
      <c r="F66" s="17">
        <v>10</v>
      </c>
      <c r="G66" s="19">
        <v>55</v>
      </c>
      <c r="H66" s="33">
        <f t="shared" si="5"/>
        <v>550</v>
      </c>
      <c r="I66" s="181"/>
      <c r="J66" s="301">
        <f t="shared" si="6"/>
        <v>0</v>
      </c>
      <c r="K66" s="75" t="s">
        <v>220</v>
      </c>
      <c r="L66" s="54" t="str">
        <f t="shared" si="4"/>
        <v>F011Adjustment of Existing Curb Stop BoxesCW 3210-R5each</v>
      </c>
    </row>
    <row r="67" spans="1:12" s="238" customFormat="1" ht="39.75" customHeight="1">
      <c r="A67" s="53" t="s">
        <v>221</v>
      </c>
      <c r="B67" s="3" t="s">
        <v>442</v>
      </c>
      <c r="C67" s="4" t="s">
        <v>223</v>
      </c>
      <c r="D67" s="5" t="s">
        <v>197</v>
      </c>
      <c r="E67" s="2" t="s">
        <v>161</v>
      </c>
      <c r="F67" s="17">
        <v>1</v>
      </c>
      <c r="G67" s="7">
        <v>500</v>
      </c>
      <c r="H67" s="33">
        <f t="shared" si="5"/>
        <v>500</v>
      </c>
      <c r="I67" s="181"/>
      <c r="J67" s="301">
        <f t="shared" si="6"/>
        <v>0</v>
      </c>
      <c r="K67" s="87" t="s">
        <v>224</v>
      </c>
      <c r="L67" s="54" t="str">
        <f t="shared" si="4"/>
        <v>F017Supply of Catchbasin / Manhole Frames and CoversCW 3210-R5each</v>
      </c>
    </row>
    <row r="68" spans="1:12" s="238" customFormat="1" ht="34.5" customHeight="1">
      <c r="A68" s="53" t="s">
        <v>225</v>
      </c>
      <c r="B68" s="3" t="s">
        <v>443</v>
      </c>
      <c r="C68" s="4" t="s">
        <v>227</v>
      </c>
      <c r="D68" s="5" t="s">
        <v>197</v>
      </c>
      <c r="E68" s="2" t="s">
        <v>161</v>
      </c>
      <c r="F68" s="17">
        <v>5</v>
      </c>
      <c r="G68" s="19">
        <v>100</v>
      </c>
      <c r="H68" s="33">
        <f t="shared" si="5"/>
        <v>500</v>
      </c>
      <c r="I68" s="181"/>
      <c r="J68" s="301">
        <f t="shared" si="6"/>
        <v>0</v>
      </c>
      <c r="K68" s="75" t="s">
        <v>228</v>
      </c>
      <c r="L68" s="54" t="str">
        <f t="shared" si="4"/>
        <v>F018Supply of Curb Stop Box Extendible SectionsCW 3210-R5each</v>
      </c>
    </row>
    <row r="69" spans="1:10" ht="34.5" customHeight="1">
      <c r="A69" s="235"/>
      <c r="B69" s="67"/>
      <c r="C69" s="25" t="s">
        <v>24</v>
      </c>
      <c r="D69" s="68"/>
      <c r="E69" s="73"/>
      <c r="F69" s="68"/>
      <c r="G69" s="68"/>
      <c r="H69" s="74"/>
      <c r="I69" s="161"/>
      <c r="J69" s="300"/>
    </row>
    <row r="70" spans="1:12" s="239" customFormat="1" ht="34.5" customHeight="1">
      <c r="A70" s="240" t="s">
        <v>229</v>
      </c>
      <c r="B70" s="3" t="s">
        <v>444</v>
      </c>
      <c r="C70" s="4" t="s">
        <v>231</v>
      </c>
      <c r="D70" s="5" t="s">
        <v>232</v>
      </c>
      <c r="E70" s="2"/>
      <c r="F70" s="6"/>
      <c r="G70" s="7" t="s">
        <v>2</v>
      </c>
      <c r="H70" s="33"/>
      <c r="I70" s="163"/>
      <c r="J70" s="306"/>
      <c r="K70" s="75" t="s">
        <v>233</v>
      </c>
      <c r="L70" s="54" t="str">
        <f>CLEAN(CONCATENATE(TRIM(A70),TRIM(C70),TRIM(D70),TRIM(E70)))</f>
        <v>G001SoddingCW 3510-R7</v>
      </c>
    </row>
    <row r="71" spans="1:12" s="238" customFormat="1" ht="34.5" customHeight="1">
      <c r="A71" s="240" t="s">
        <v>234</v>
      </c>
      <c r="B71" s="8" t="s">
        <v>60</v>
      </c>
      <c r="C71" s="4" t="s">
        <v>235</v>
      </c>
      <c r="D71" s="5"/>
      <c r="E71" s="2" t="s">
        <v>55</v>
      </c>
      <c r="F71" s="6">
        <v>155</v>
      </c>
      <c r="G71" s="7">
        <v>7.5</v>
      </c>
      <c r="H71" s="33">
        <f>F71*ROUND(G71,2)</f>
        <v>1162.5</v>
      </c>
      <c r="I71" s="181"/>
      <c r="J71" s="301">
        <f>F71*ROUND(I71,2)</f>
        <v>0</v>
      </c>
      <c r="K71" s="88"/>
      <c r="L71" s="54" t="str">
        <f>CLEAN(CONCATENATE(TRIM(A71),TRIM(C71),TRIM(D71),TRIM(E71)))</f>
        <v>G002width &lt; 600mmm²</v>
      </c>
    </row>
    <row r="72" spans="1:12" s="238" customFormat="1" ht="34.5" customHeight="1">
      <c r="A72" s="240" t="s">
        <v>236</v>
      </c>
      <c r="B72" s="8" t="s">
        <v>118</v>
      </c>
      <c r="C72" s="4" t="s">
        <v>237</v>
      </c>
      <c r="D72" s="5"/>
      <c r="E72" s="2" t="s">
        <v>55</v>
      </c>
      <c r="F72" s="6">
        <v>1275</v>
      </c>
      <c r="G72" s="7">
        <v>6</v>
      </c>
      <c r="H72" s="33">
        <f>F72*ROUND(G72,2)</f>
        <v>7650</v>
      </c>
      <c r="I72" s="181"/>
      <c r="J72" s="301">
        <f>F72*ROUND(I72,2)</f>
        <v>0</v>
      </c>
      <c r="K72" s="75"/>
      <c r="L72" s="54" t="str">
        <f>CLEAN(CONCATENATE(TRIM(A72),TRIM(C72),TRIM(D72),TRIM(E72)))</f>
        <v>G003width &gt; or = 600mmm²</v>
      </c>
    </row>
    <row r="73" spans="1:10" ht="34.5" customHeight="1" thickBot="1">
      <c r="A73" s="93"/>
      <c r="B73" s="89" t="s">
        <v>12</v>
      </c>
      <c r="C73" s="90" t="str">
        <f>C7</f>
        <v>Consol Av. Reconstruction; Louelda St. - Besant St.</v>
      </c>
      <c r="D73" s="91"/>
      <c r="E73" s="92"/>
      <c r="F73" s="92"/>
      <c r="G73" s="93" t="s">
        <v>17</v>
      </c>
      <c r="H73" s="93">
        <f>SUM(H7:H72)</f>
        <v>321398.75</v>
      </c>
      <c r="I73" s="166" t="s">
        <v>17</v>
      </c>
      <c r="J73" s="315">
        <f>SUM(J7:J72)</f>
        <v>0</v>
      </c>
    </row>
    <row r="74" spans="1:10" s="233" customFormat="1" ht="34.5" customHeight="1" thickTop="1">
      <c r="A74" s="234"/>
      <c r="B74" s="62" t="s">
        <v>13</v>
      </c>
      <c r="C74" s="63" t="s">
        <v>35</v>
      </c>
      <c r="D74" s="68"/>
      <c r="E74" s="73"/>
      <c r="F74" s="65"/>
      <c r="G74" s="65"/>
      <c r="H74" s="66"/>
      <c r="I74" s="160"/>
      <c r="J74" s="312"/>
    </row>
    <row r="75" spans="1:10" ht="34.5" customHeight="1">
      <c r="A75" s="235"/>
      <c r="B75" s="67"/>
      <c r="C75" s="24" t="s">
        <v>19</v>
      </c>
      <c r="D75" s="68"/>
      <c r="E75" s="94"/>
      <c r="F75" s="94"/>
      <c r="G75" s="94"/>
      <c r="H75" s="95"/>
      <c r="I75" s="161"/>
      <c r="J75" s="300"/>
    </row>
    <row r="76" spans="1:12" s="238" customFormat="1" ht="34.5" customHeight="1">
      <c r="A76" s="53" t="s">
        <v>68</v>
      </c>
      <c r="B76" s="3" t="s">
        <v>78</v>
      </c>
      <c r="C76" s="4" t="s">
        <v>70</v>
      </c>
      <c r="D76" s="5" t="s">
        <v>50</v>
      </c>
      <c r="E76" s="2" t="s">
        <v>55</v>
      </c>
      <c r="F76" s="6">
        <v>5000</v>
      </c>
      <c r="G76" s="7">
        <v>2</v>
      </c>
      <c r="H76" s="33">
        <f>F76*ROUND(G76,2)</f>
        <v>10000</v>
      </c>
      <c r="I76" s="181"/>
      <c r="J76" s="301">
        <f>F76*ROUND(I76,2)</f>
        <v>0</v>
      </c>
      <c r="K76" s="75" t="s">
        <v>71</v>
      </c>
      <c r="L76" s="54" t="str">
        <f>CLEAN(CONCATENATE(TRIM(A76),TRIM(C76),TRIM(D76),TRIM(E76)))</f>
        <v>A012Grading of BoulevardsCW 3110-R7m²</v>
      </c>
    </row>
    <row r="77" spans="1:10" ht="34.5" customHeight="1">
      <c r="A77" s="235"/>
      <c r="B77" s="67"/>
      <c r="C77" s="25" t="s">
        <v>46</v>
      </c>
      <c r="D77" s="68"/>
      <c r="E77" s="73"/>
      <c r="F77" s="68"/>
      <c r="G77" s="68"/>
      <c r="H77" s="74"/>
      <c r="I77" s="161"/>
      <c r="J77" s="300"/>
    </row>
    <row r="78" spans="1:12" s="242" customFormat="1" ht="34.5" customHeight="1">
      <c r="A78" s="241" t="s">
        <v>238</v>
      </c>
      <c r="B78" s="15" t="s">
        <v>239</v>
      </c>
      <c r="C78" s="11" t="s">
        <v>240</v>
      </c>
      <c r="D78" s="12" t="s">
        <v>241</v>
      </c>
      <c r="E78" s="13"/>
      <c r="F78" s="14"/>
      <c r="G78" s="18" t="s">
        <v>2</v>
      </c>
      <c r="H78" s="33"/>
      <c r="I78" s="164"/>
      <c r="J78" s="301"/>
      <c r="K78" s="77" t="s">
        <v>242</v>
      </c>
      <c r="L78" s="52" t="str">
        <f>CLEAN(CONCATENATE(TRIM(A78),TRIM(C78),TRIM(D78),TRIM(E78)))</f>
        <v>B004Slab ReplacementCW 3230-R4</v>
      </c>
    </row>
    <row r="79" spans="1:12" s="238" customFormat="1" ht="34.5" customHeight="1">
      <c r="A79" s="240" t="s">
        <v>243</v>
      </c>
      <c r="B79" s="8" t="s">
        <v>60</v>
      </c>
      <c r="C79" s="4" t="s">
        <v>244</v>
      </c>
      <c r="D79" s="5" t="s">
        <v>2</v>
      </c>
      <c r="E79" s="2" t="s">
        <v>55</v>
      </c>
      <c r="F79" s="6">
        <v>470</v>
      </c>
      <c r="G79" s="7">
        <v>57</v>
      </c>
      <c r="H79" s="33">
        <f>F79*ROUND(G79,2)</f>
        <v>26790</v>
      </c>
      <c r="I79" s="181"/>
      <c r="J79" s="301">
        <f>F79*ROUND(I79,2)</f>
        <v>0</v>
      </c>
      <c r="K79" s="249" t="s">
        <v>72</v>
      </c>
      <c r="L79" s="54" t="str">
        <f>CLEAN(CONCATENATE(TRIM(A79),TRIM(C79),TRIM(D79),TRIM(E79)))</f>
        <v>B011200 mm Concrete Pavement (Reinforced)m²</v>
      </c>
    </row>
    <row r="80" spans="1:12" s="242" customFormat="1" ht="34.5" customHeight="1">
      <c r="A80" s="241" t="s">
        <v>245</v>
      </c>
      <c r="B80" s="15" t="s">
        <v>246</v>
      </c>
      <c r="C80" s="11" t="s">
        <v>247</v>
      </c>
      <c r="D80" s="12" t="s">
        <v>241</v>
      </c>
      <c r="E80" s="13"/>
      <c r="F80" s="14"/>
      <c r="G80" s="18" t="s">
        <v>2</v>
      </c>
      <c r="H80" s="33"/>
      <c r="I80" s="164"/>
      <c r="J80" s="301"/>
      <c r="K80" s="77" t="s">
        <v>242</v>
      </c>
      <c r="L80" s="52" t="str">
        <f aca="true" t="shared" si="7" ref="L80:L111">CLEAN(CONCATENATE(TRIM(A80),TRIM(C80),TRIM(D80),TRIM(E80)))</f>
        <v>B017Partial Slab PatchesCW 3230-R4</v>
      </c>
    </row>
    <row r="81" spans="1:12" s="238" customFormat="1" ht="34.5" customHeight="1">
      <c r="A81" s="240" t="s">
        <v>248</v>
      </c>
      <c r="B81" s="8" t="s">
        <v>60</v>
      </c>
      <c r="C81" s="4" t="s">
        <v>249</v>
      </c>
      <c r="D81" s="5" t="s">
        <v>2</v>
      </c>
      <c r="E81" s="2" t="s">
        <v>55</v>
      </c>
      <c r="F81" s="6">
        <v>150</v>
      </c>
      <c r="G81" s="7">
        <v>125</v>
      </c>
      <c r="H81" s="33">
        <f>F81*ROUND(G81,2)</f>
        <v>18750</v>
      </c>
      <c r="I81" s="181"/>
      <c r="J81" s="301">
        <f>F81*ROUND(I81,2)</f>
        <v>0</v>
      </c>
      <c r="K81" s="237"/>
      <c r="L81" s="54" t="str">
        <f t="shared" si="7"/>
        <v>B026200 mm Concrete Pavement (Type A)m²</v>
      </c>
    </row>
    <row r="82" spans="1:12" s="238" customFormat="1" ht="34.5" customHeight="1">
      <c r="A82" s="240" t="s">
        <v>250</v>
      </c>
      <c r="B82" s="8" t="s">
        <v>118</v>
      </c>
      <c r="C82" s="4" t="s">
        <v>251</v>
      </c>
      <c r="D82" s="5" t="s">
        <v>2</v>
      </c>
      <c r="E82" s="2" t="s">
        <v>55</v>
      </c>
      <c r="F82" s="6">
        <v>325</v>
      </c>
      <c r="G82" s="7">
        <v>92</v>
      </c>
      <c r="H82" s="33">
        <f>F82*ROUND(G82,2)</f>
        <v>29900</v>
      </c>
      <c r="I82" s="181"/>
      <c r="J82" s="301">
        <f>F82*ROUND(I82,2)</f>
        <v>0</v>
      </c>
      <c r="K82" s="237"/>
      <c r="L82" s="54" t="str">
        <f t="shared" si="7"/>
        <v>B027200 mm Concrete Pavement (Type B)m²</v>
      </c>
    </row>
    <row r="83" spans="1:12" s="238" customFormat="1" ht="34.5" customHeight="1">
      <c r="A83" s="240" t="s">
        <v>252</v>
      </c>
      <c r="B83" s="8" t="s">
        <v>207</v>
      </c>
      <c r="C83" s="4" t="s">
        <v>253</v>
      </c>
      <c r="D83" s="5" t="s">
        <v>2</v>
      </c>
      <c r="E83" s="2" t="s">
        <v>55</v>
      </c>
      <c r="F83" s="6">
        <v>20</v>
      </c>
      <c r="G83" s="7">
        <v>82</v>
      </c>
      <c r="H83" s="33">
        <f>F83*ROUND(G83,2)</f>
        <v>1640</v>
      </c>
      <c r="I83" s="181"/>
      <c r="J83" s="301">
        <f>F83*ROUND(I83,2)</f>
        <v>0</v>
      </c>
      <c r="K83" s="237"/>
      <c r="L83" s="54" t="str">
        <f t="shared" si="7"/>
        <v>B028200 mm Concrete Pavement (Type C)m²</v>
      </c>
    </row>
    <row r="84" spans="1:12" s="238" customFormat="1" ht="34.5" customHeight="1">
      <c r="A84" s="240" t="s">
        <v>254</v>
      </c>
      <c r="B84" s="8" t="s">
        <v>207</v>
      </c>
      <c r="C84" s="4" t="s">
        <v>255</v>
      </c>
      <c r="D84" s="5" t="s">
        <v>2</v>
      </c>
      <c r="E84" s="2" t="s">
        <v>55</v>
      </c>
      <c r="F84" s="6">
        <v>85</v>
      </c>
      <c r="G84" s="7">
        <v>75</v>
      </c>
      <c r="H84" s="33">
        <f>F84*ROUND(G84,2)</f>
        <v>6375</v>
      </c>
      <c r="I84" s="181"/>
      <c r="J84" s="301">
        <f>F84*ROUND(I84,2)</f>
        <v>0</v>
      </c>
      <c r="K84" s="237"/>
      <c r="L84" s="54" t="str">
        <f t="shared" si="7"/>
        <v>B029200 mm Concrete Pavement (Type D)m²</v>
      </c>
    </row>
    <row r="85" spans="1:12" s="238" customFormat="1" ht="34.5" customHeight="1">
      <c r="A85" s="240" t="s">
        <v>256</v>
      </c>
      <c r="B85" s="3" t="s">
        <v>421</v>
      </c>
      <c r="C85" s="4" t="s">
        <v>258</v>
      </c>
      <c r="D85" s="5" t="s">
        <v>241</v>
      </c>
      <c r="E85" s="2"/>
      <c r="F85" s="6"/>
      <c r="G85" s="7" t="s">
        <v>2</v>
      </c>
      <c r="H85" s="33"/>
      <c r="I85" s="162"/>
      <c r="J85" s="301"/>
      <c r="K85" s="237"/>
      <c r="L85" s="54" t="str">
        <f t="shared" si="7"/>
        <v>B094Drilled DowelsCW 3230-R4</v>
      </c>
    </row>
    <row r="86" spans="1:12" s="238" customFormat="1" ht="34.5" customHeight="1">
      <c r="A86" s="240" t="s">
        <v>259</v>
      </c>
      <c r="B86" s="8" t="s">
        <v>60</v>
      </c>
      <c r="C86" s="4" t="s">
        <v>260</v>
      </c>
      <c r="D86" s="5" t="s">
        <v>2</v>
      </c>
      <c r="E86" s="2" t="s">
        <v>161</v>
      </c>
      <c r="F86" s="6">
        <v>550</v>
      </c>
      <c r="G86" s="7">
        <v>8.5</v>
      </c>
      <c r="H86" s="33">
        <f>F86*ROUND(G86,2)</f>
        <v>4675</v>
      </c>
      <c r="I86" s="181"/>
      <c r="J86" s="301">
        <f>F86*ROUND(I86,2)</f>
        <v>0</v>
      </c>
      <c r="K86" s="237"/>
      <c r="L86" s="54" t="str">
        <f t="shared" si="7"/>
        <v>B09519.1 mm Diametereach</v>
      </c>
    </row>
    <row r="87" spans="1:12" s="238" customFormat="1" ht="34.5" customHeight="1">
      <c r="A87" s="240" t="s">
        <v>261</v>
      </c>
      <c r="B87" s="3" t="s">
        <v>422</v>
      </c>
      <c r="C87" s="4" t="s">
        <v>263</v>
      </c>
      <c r="D87" s="5" t="s">
        <v>241</v>
      </c>
      <c r="E87" s="2"/>
      <c r="F87" s="6"/>
      <c r="G87" s="7" t="s">
        <v>2</v>
      </c>
      <c r="H87" s="33"/>
      <c r="I87" s="162"/>
      <c r="J87" s="301"/>
      <c r="K87" s="237"/>
      <c r="L87" s="54" t="str">
        <f t="shared" si="7"/>
        <v>B097Drilled Tie BarsCW 3230-R4</v>
      </c>
    </row>
    <row r="88" spans="1:12" s="238" customFormat="1" ht="34.5" customHeight="1">
      <c r="A88" s="240" t="s">
        <v>266</v>
      </c>
      <c r="B88" s="8" t="s">
        <v>60</v>
      </c>
      <c r="C88" s="4" t="s">
        <v>267</v>
      </c>
      <c r="D88" s="5" t="s">
        <v>2</v>
      </c>
      <c r="E88" s="2" t="s">
        <v>161</v>
      </c>
      <c r="F88" s="6">
        <v>550</v>
      </c>
      <c r="G88" s="7">
        <v>9</v>
      </c>
      <c r="H88" s="33">
        <f>F88*ROUND(G88,2)</f>
        <v>4950</v>
      </c>
      <c r="I88" s="181"/>
      <c r="J88" s="301">
        <f>F88*ROUND(I88,2)</f>
        <v>0</v>
      </c>
      <c r="K88" s="237"/>
      <c r="L88" s="54" t="str">
        <f t="shared" si="7"/>
        <v>B09925 M Deformed Tie Bareach</v>
      </c>
    </row>
    <row r="89" spans="1:12" s="239" customFormat="1" ht="34.5" customHeight="1">
      <c r="A89" s="240" t="s">
        <v>84</v>
      </c>
      <c r="B89" s="3" t="s">
        <v>423</v>
      </c>
      <c r="C89" s="4" t="s">
        <v>86</v>
      </c>
      <c r="D89" s="5" t="s">
        <v>87</v>
      </c>
      <c r="E89" s="2"/>
      <c r="F89" s="6"/>
      <c r="G89" s="7" t="s">
        <v>2</v>
      </c>
      <c r="H89" s="33"/>
      <c r="I89" s="162"/>
      <c r="J89" s="301"/>
      <c r="K89" s="76" t="s">
        <v>88</v>
      </c>
      <c r="L89" s="54" t="str">
        <f t="shared" si="7"/>
        <v>B114Miscellaneous Concrete Slab RenewalCW 3235-R4</v>
      </c>
    </row>
    <row r="90" spans="1:12" s="238" customFormat="1" ht="34.5" customHeight="1">
      <c r="A90" s="240" t="s">
        <v>89</v>
      </c>
      <c r="B90" s="8" t="s">
        <v>385</v>
      </c>
      <c r="C90" s="4" t="s">
        <v>90</v>
      </c>
      <c r="D90" s="5" t="s">
        <v>91</v>
      </c>
      <c r="E90" s="2"/>
      <c r="F90" s="6"/>
      <c r="G90" s="7"/>
      <c r="H90" s="33"/>
      <c r="I90" s="162"/>
      <c r="J90" s="301"/>
      <c r="K90" s="75" t="s">
        <v>92</v>
      </c>
      <c r="L90" s="54" t="str">
        <f t="shared" si="7"/>
        <v>B118SidewalkSD-228A</v>
      </c>
    </row>
    <row r="91" spans="1:12" s="238" customFormat="1" ht="34.5" customHeight="1">
      <c r="A91" s="240" t="s">
        <v>93</v>
      </c>
      <c r="B91" s="9"/>
      <c r="C91" s="4" t="s">
        <v>94</v>
      </c>
      <c r="D91" s="5"/>
      <c r="E91" s="2" t="s">
        <v>55</v>
      </c>
      <c r="F91" s="6">
        <v>200</v>
      </c>
      <c r="G91" s="7">
        <v>45</v>
      </c>
      <c r="H91" s="33">
        <f>F91*ROUND(G91,2)</f>
        <v>9000</v>
      </c>
      <c r="I91" s="181"/>
      <c r="J91" s="301">
        <f>F91*ROUND(I91,2)</f>
        <v>0</v>
      </c>
      <c r="K91" s="75"/>
      <c r="L91" s="54" t="str">
        <f t="shared" si="7"/>
        <v>B119a) Less than or equal to 5 sq.m.m²</v>
      </c>
    </row>
    <row r="92" spans="1:12" s="242" customFormat="1" ht="39.75" customHeight="1">
      <c r="A92" s="241" t="s">
        <v>95</v>
      </c>
      <c r="B92" s="10"/>
      <c r="C92" s="11" t="s">
        <v>96</v>
      </c>
      <c r="D92" s="12"/>
      <c r="E92" s="13" t="s">
        <v>55</v>
      </c>
      <c r="F92" s="14">
        <v>300</v>
      </c>
      <c r="G92" s="18">
        <v>40</v>
      </c>
      <c r="H92" s="33">
        <f>F92*ROUND(G92,2)</f>
        <v>12000</v>
      </c>
      <c r="I92" s="182"/>
      <c r="J92" s="301">
        <f>F92*ROUND(I92,2)</f>
        <v>0</v>
      </c>
      <c r="K92" s="77"/>
      <c r="L92" s="52" t="str">
        <f t="shared" si="7"/>
        <v>B120b) Greater than 5 and less than or equal to 20 sq.m.m²</v>
      </c>
    </row>
    <row r="93" spans="1:12" s="238" customFormat="1" ht="34.5" customHeight="1">
      <c r="A93" s="240" t="s">
        <v>97</v>
      </c>
      <c r="B93" s="9"/>
      <c r="C93" s="4" t="s">
        <v>98</v>
      </c>
      <c r="D93" s="5" t="s">
        <v>2</v>
      </c>
      <c r="E93" s="2" t="s">
        <v>55</v>
      </c>
      <c r="F93" s="6">
        <v>300</v>
      </c>
      <c r="G93" s="7">
        <v>35</v>
      </c>
      <c r="H93" s="33">
        <f>F93*ROUND(G93,2)</f>
        <v>10500</v>
      </c>
      <c r="I93" s="181"/>
      <c r="J93" s="301">
        <f>F93*ROUND(I93,2)</f>
        <v>0</v>
      </c>
      <c r="K93" s="87"/>
      <c r="L93" s="54" t="str">
        <f t="shared" si="7"/>
        <v>B121c) Greater than 20 sq.m.m²</v>
      </c>
    </row>
    <row r="94" spans="1:12" s="236" customFormat="1" ht="34.5" customHeight="1">
      <c r="A94" s="241" t="s">
        <v>99</v>
      </c>
      <c r="B94" s="15" t="s">
        <v>445</v>
      </c>
      <c r="C94" s="11" t="s">
        <v>101</v>
      </c>
      <c r="D94" s="12" t="s">
        <v>102</v>
      </c>
      <c r="E94" s="13" t="s">
        <v>55</v>
      </c>
      <c r="F94" s="16">
        <v>20</v>
      </c>
      <c r="G94" s="71">
        <v>30</v>
      </c>
      <c r="H94" s="33">
        <f>F94*ROUND(G94,2)</f>
        <v>600</v>
      </c>
      <c r="I94" s="182"/>
      <c r="J94" s="301">
        <f>F94*ROUND(I94,2)</f>
        <v>0</v>
      </c>
      <c r="K94" s="77" t="s">
        <v>103</v>
      </c>
      <c r="L94" s="52" t="str">
        <f t="shared" si="7"/>
        <v>B124Adjustment of Precast Sidewalk BlocksCW 3235-R4m²</v>
      </c>
    </row>
    <row r="95" spans="1:12" s="238" customFormat="1" ht="34.5" customHeight="1">
      <c r="A95" s="240" t="s">
        <v>104</v>
      </c>
      <c r="B95" s="3" t="s">
        <v>257</v>
      </c>
      <c r="C95" s="4" t="s">
        <v>106</v>
      </c>
      <c r="D95" s="5" t="s">
        <v>87</v>
      </c>
      <c r="E95" s="2" t="s">
        <v>55</v>
      </c>
      <c r="F95" s="6">
        <v>5</v>
      </c>
      <c r="G95" s="7">
        <v>40</v>
      </c>
      <c r="H95" s="33">
        <f>F95*ROUND(G95,2)</f>
        <v>200</v>
      </c>
      <c r="I95" s="181"/>
      <c r="J95" s="301">
        <f>F95*ROUND(I95,2)</f>
        <v>0</v>
      </c>
      <c r="K95" s="75" t="s">
        <v>107</v>
      </c>
      <c r="L95" s="54" t="str">
        <f t="shared" si="7"/>
        <v>B125Supply of Precast Sidewalk BlocksCW 3235-R4m²</v>
      </c>
    </row>
    <row r="96" spans="1:12" s="236" customFormat="1" ht="34.5" customHeight="1">
      <c r="A96" s="241" t="s">
        <v>271</v>
      </c>
      <c r="B96" s="15" t="s">
        <v>262</v>
      </c>
      <c r="C96" s="11" t="s">
        <v>273</v>
      </c>
      <c r="D96" s="12" t="s">
        <v>274</v>
      </c>
      <c r="E96" s="13"/>
      <c r="F96" s="14"/>
      <c r="G96" s="18" t="s">
        <v>2</v>
      </c>
      <c r="H96" s="33"/>
      <c r="I96" s="164"/>
      <c r="J96" s="301"/>
      <c r="K96" s="77" t="s">
        <v>275</v>
      </c>
      <c r="L96" s="54" t="str">
        <f t="shared" si="7"/>
        <v>B126Concrete Curb RemovalCW 3240-R4</v>
      </c>
    </row>
    <row r="97" spans="1:12" s="258" customFormat="1" ht="34.5" customHeight="1">
      <c r="A97" s="254" t="s">
        <v>276</v>
      </c>
      <c r="B97" s="46" t="s">
        <v>60</v>
      </c>
      <c r="C97" s="45" t="s">
        <v>407</v>
      </c>
      <c r="D97" s="47" t="s">
        <v>2</v>
      </c>
      <c r="E97" s="48" t="s">
        <v>143</v>
      </c>
      <c r="F97" s="49">
        <v>225</v>
      </c>
      <c r="G97" s="96">
        <v>4</v>
      </c>
      <c r="H97" s="41">
        <f>F97*ROUND(G97,2)</f>
        <v>900</v>
      </c>
      <c r="I97" s="255"/>
      <c r="J97" s="304">
        <f>F97*ROUND(I97,2)</f>
        <v>0</v>
      </c>
      <c r="K97" s="256" t="s">
        <v>277</v>
      </c>
      <c r="L97" s="257" t="str">
        <f t="shared" si="7"/>
        <v>B127Barrier - Separatem</v>
      </c>
    </row>
    <row r="98" spans="1:12" s="238" customFormat="1" ht="34.5" customHeight="1">
      <c r="A98" s="240" t="s">
        <v>278</v>
      </c>
      <c r="B98" s="3" t="s">
        <v>354</v>
      </c>
      <c r="C98" s="4" t="s">
        <v>280</v>
      </c>
      <c r="D98" s="5" t="s">
        <v>281</v>
      </c>
      <c r="E98" s="2"/>
      <c r="F98" s="6"/>
      <c r="G98" s="7" t="s">
        <v>2</v>
      </c>
      <c r="H98" s="33"/>
      <c r="I98" s="162"/>
      <c r="J98" s="301"/>
      <c r="K98" s="97" t="s">
        <v>282</v>
      </c>
      <c r="L98" s="54" t="str">
        <f t="shared" si="7"/>
        <v>B135Concrete Curb InstallationCW 3240-R4</v>
      </c>
    </row>
    <row r="99" spans="1:12" s="245" customFormat="1" ht="34.5" customHeight="1">
      <c r="A99" s="240" t="s">
        <v>283</v>
      </c>
      <c r="B99" s="8" t="s">
        <v>60</v>
      </c>
      <c r="C99" s="4" t="s">
        <v>373</v>
      </c>
      <c r="D99" s="5" t="s">
        <v>147</v>
      </c>
      <c r="E99" s="2" t="s">
        <v>143</v>
      </c>
      <c r="F99" s="6">
        <v>225</v>
      </c>
      <c r="G99" s="7">
        <v>45</v>
      </c>
      <c r="H99" s="33">
        <f>F99*ROUND(G99,2)</f>
        <v>10125</v>
      </c>
      <c r="I99" s="181"/>
      <c r="J99" s="301">
        <f>F99*ROUND(I99,2)</f>
        <v>0</v>
      </c>
      <c r="K99" s="98" t="s">
        <v>144</v>
      </c>
      <c r="L99" s="54" t="str">
        <f t="shared" si="7"/>
        <v>B139Modified Barrier (150mm ht, Dowelled)SD-203Bm</v>
      </c>
    </row>
    <row r="100" spans="1:12" s="238" customFormat="1" ht="34.5" customHeight="1">
      <c r="A100" s="240" t="s">
        <v>284</v>
      </c>
      <c r="B100" s="3" t="s">
        <v>358</v>
      </c>
      <c r="C100" s="4" t="s">
        <v>286</v>
      </c>
      <c r="D100" s="5" t="s">
        <v>274</v>
      </c>
      <c r="E100" s="2"/>
      <c r="F100" s="6"/>
      <c r="G100" s="7" t="s">
        <v>2</v>
      </c>
      <c r="H100" s="33"/>
      <c r="I100" s="162"/>
      <c r="J100" s="301"/>
      <c r="K100" s="76" t="s">
        <v>287</v>
      </c>
      <c r="L100" s="54" t="str">
        <f t="shared" si="7"/>
        <v>B154Concrete Curb RenewalCW 3240-R4</v>
      </c>
    </row>
    <row r="101" spans="1:12" s="238" customFormat="1" ht="34.5" customHeight="1">
      <c r="A101" s="240" t="s">
        <v>288</v>
      </c>
      <c r="B101" s="8" t="s">
        <v>60</v>
      </c>
      <c r="C101" s="4" t="s">
        <v>372</v>
      </c>
      <c r="D101" s="5" t="s">
        <v>289</v>
      </c>
      <c r="E101" s="2"/>
      <c r="F101" s="6"/>
      <c r="G101" s="7"/>
      <c r="H101" s="33">
        <f>F101*ROUND(G101,2)</f>
        <v>0</v>
      </c>
      <c r="I101" s="162"/>
      <c r="J101" s="301">
        <f>F101*ROUND(I101,2)</f>
        <v>0</v>
      </c>
      <c r="K101" s="99" t="s">
        <v>290</v>
      </c>
      <c r="L101" s="54" t="str">
        <f t="shared" si="7"/>
        <v>B155Barrier (150mm ht, Dowelled)SD-205,SD206A</v>
      </c>
    </row>
    <row r="102" spans="1:12" s="238" customFormat="1" ht="34.5" customHeight="1">
      <c r="A102" s="240" t="s">
        <v>291</v>
      </c>
      <c r="B102" s="9"/>
      <c r="C102" s="4" t="s">
        <v>292</v>
      </c>
      <c r="D102" s="5"/>
      <c r="E102" s="2" t="s">
        <v>143</v>
      </c>
      <c r="F102" s="6">
        <v>10</v>
      </c>
      <c r="G102" s="7">
        <v>43</v>
      </c>
      <c r="H102" s="33">
        <f>F102*ROUND(G102,2)</f>
        <v>430</v>
      </c>
      <c r="I102" s="181"/>
      <c r="J102" s="301">
        <f>F102*ROUND(I102,2)</f>
        <v>0</v>
      </c>
      <c r="K102" s="75"/>
      <c r="L102" s="54" t="str">
        <f t="shared" si="7"/>
        <v>B156a) 3 m and lessm</v>
      </c>
    </row>
    <row r="103" spans="1:12" s="238" customFormat="1" ht="34.5" customHeight="1">
      <c r="A103" s="240" t="s">
        <v>293</v>
      </c>
      <c r="B103" s="9"/>
      <c r="C103" s="4" t="s">
        <v>294</v>
      </c>
      <c r="D103" s="5"/>
      <c r="E103" s="2" t="s">
        <v>143</v>
      </c>
      <c r="F103" s="6">
        <v>50</v>
      </c>
      <c r="G103" s="7">
        <v>38</v>
      </c>
      <c r="H103" s="33">
        <f>F103*ROUND(G103,2)</f>
        <v>1900</v>
      </c>
      <c r="I103" s="181"/>
      <c r="J103" s="301">
        <f>F103*ROUND(I103,2)</f>
        <v>0</v>
      </c>
      <c r="K103" s="75"/>
      <c r="L103" s="54" t="str">
        <f t="shared" si="7"/>
        <v>B157b) Greater than 3m and less than 30 mm</v>
      </c>
    </row>
    <row r="104" spans="1:12" s="238" customFormat="1" ht="34.5" customHeight="1">
      <c r="A104" s="240" t="s">
        <v>295</v>
      </c>
      <c r="B104" s="9"/>
      <c r="C104" s="4" t="s">
        <v>296</v>
      </c>
      <c r="D104" s="5" t="s">
        <v>2</v>
      </c>
      <c r="E104" s="2" t="s">
        <v>143</v>
      </c>
      <c r="F104" s="6">
        <v>1305</v>
      </c>
      <c r="G104" s="7">
        <v>32</v>
      </c>
      <c r="H104" s="33">
        <f>F104*ROUND(G104,2)</f>
        <v>41760</v>
      </c>
      <c r="I104" s="181"/>
      <c r="J104" s="301">
        <f>F104*ROUND(I104,2)</f>
        <v>0</v>
      </c>
      <c r="K104" s="87" t="s">
        <v>115</v>
      </c>
      <c r="L104" s="54" t="str">
        <f t="shared" si="7"/>
        <v>B158c) Greater than 30 mm</v>
      </c>
    </row>
    <row r="105" spans="1:12" s="242" customFormat="1" ht="34.5" customHeight="1">
      <c r="A105" s="241"/>
      <c r="B105" s="29" t="s">
        <v>118</v>
      </c>
      <c r="C105" s="11" t="s">
        <v>334</v>
      </c>
      <c r="D105" s="12" t="s">
        <v>623</v>
      </c>
      <c r="E105" s="13" t="s">
        <v>143</v>
      </c>
      <c r="F105" s="14">
        <v>85</v>
      </c>
      <c r="G105" s="18">
        <f>40+10</f>
        <v>50</v>
      </c>
      <c r="H105" s="33">
        <f>F105*ROUND(G105,2)</f>
        <v>4250</v>
      </c>
      <c r="I105" s="182"/>
      <c r="J105" s="301">
        <f>F105*ROUND(I105,2)</f>
        <v>0</v>
      </c>
      <c r="K105" s="77" t="s">
        <v>311</v>
      </c>
      <c r="L105" s="52" t="str">
        <f t="shared" si="7"/>
        <v>Ramp CurbSD-229Cm</v>
      </c>
    </row>
    <row r="106" spans="1:12" s="238" customFormat="1" ht="34.5" customHeight="1">
      <c r="A106" s="240" t="s">
        <v>108</v>
      </c>
      <c r="B106" s="3" t="s">
        <v>85</v>
      </c>
      <c r="C106" s="4" t="s">
        <v>110</v>
      </c>
      <c r="D106" s="5" t="s">
        <v>111</v>
      </c>
      <c r="E106" s="80"/>
      <c r="F106" s="6"/>
      <c r="G106" s="7"/>
      <c r="H106" s="33"/>
      <c r="I106" s="162"/>
      <c r="J106" s="301"/>
      <c r="K106" s="75" t="s">
        <v>112</v>
      </c>
      <c r="L106" s="54" t="str">
        <f t="shared" si="7"/>
        <v>B190Construction of Asphaltic Concrete OverlayCW 3410-R5</v>
      </c>
    </row>
    <row r="107" spans="1:12" s="238" customFormat="1" ht="34.5" customHeight="1">
      <c r="A107" s="240" t="s">
        <v>113</v>
      </c>
      <c r="B107" s="8" t="s">
        <v>60</v>
      </c>
      <c r="C107" s="4" t="s">
        <v>114</v>
      </c>
      <c r="D107" s="5"/>
      <c r="E107" s="2"/>
      <c r="F107" s="6"/>
      <c r="G107" s="7"/>
      <c r="H107" s="33"/>
      <c r="I107" s="162"/>
      <c r="J107" s="301"/>
      <c r="K107" s="75"/>
      <c r="L107" s="54" t="str">
        <f t="shared" si="7"/>
        <v>B191Main Line Paving</v>
      </c>
    </row>
    <row r="108" spans="1:12" s="238" customFormat="1" ht="34.5" customHeight="1">
      <c r="A108" s="240" t="s">
        <v>116</v>
      </c>
      <c r="B108" s="9"/>
      <c r="C108" s="4" t="s">
        <v>121</v>
      </c>
      <c r="D108" s="5"/>
      <c r="E108" s="2" t="s">
        <v>61</v>
      </c>
      <c r="F108" s="6">
        <v>2500</v>
      </c>
      <c r="G108" s="7">
        <v>57</v>
      </c>
      <c r="H108" s="33">
        <f>F108*ROUND(G108,2)</f>
        <v>142500</v>
      </c>
      <c r="I108" s="181"/>
      <c r="J108" s="301">
        <f>F108*ROUND(I108,2)</f>
        <v>0</v>
      </c>
      <c r="K108" s="75"/>
      <c r="L108" s="54" t="str">
        <f t="shared" si="7"/>
        <v>B193a) Type IAtonne</v>
      </c>
    </row>
    <row r="109" spans="1:12" s="238" customFormat="1" ht="34.5" customHeight="1">
      <c r="A109" s="240" t="s">
        <v>117</v>
      </c>
      <c r="B109" s="8" t="s">
        <v>118</v>
      </c>
      <c r="C109" s="4" t="s">
        <v>119</v>
      </c>
      <c r="D109" s="5"/>
      <c r="E109" s="2"/>
      <c r="F109" s="6"/>
      <c r="G109" s="7"/>
      <c r="H109" s="33"/>
      <c r="I109" s="162"/>
      <c r="J109" s="301"/>
      <c r="K109" s="75"/>
      <c r="L109" s="54" t="str">
        <f t="shared" si="7"/>
        <v>B194Tie-ins and Approaches</v>
      </c>
    </row>
    <row r="110" spans="1:12" s="238" customFormat="1" ht="34.5" customHeight="1">
      <c r="A110" s="240" t="s">
        <v>120</v>
      </c>
      <c r="B110" s="9"/>
      <c r="C110" s="4" t="s">
        <v>121</v>
      </c>
      <c r="D110" s="5"/>
      <c r="E110" s="2" t="s">
        <v>61</v>
      </c>
      <c r="F110" s="6">
        <v>40</v>
      </c>
      <c r="G110" s="7">
        <v>90</v>
      </c>
      <c r="H110" s="33">
        <f>F110*ROUND(G110,2)</f>
        <v>3600</v>
      </c>
      <c r="I110" s="181"/>
      <c r="J110" s="301">
        <f>F110*ROUND(I110,2)</f>
        <v>0</v>
      </c>
      <c r="K110" s="75"/>
      <c r="L110" s="54" t="str">
        <f t="shared" si="7"/>
        <v>B195a) Type IAtonne</v>
      </c>
    </row>
    <row r="111" spans="1:12" s="238" customFormat="1" ht="34.5" customHeight="1">
      <c r="A111" s="240" t="s">
        <v>122</v>
      </c>
      <c r="B111" s="9"/>
      <c r="C111" s="4" t="s">
        <v>428</v>
      </c>
      <c r="D111" s="5"/>
      <c r="E111" s="2" t="s">
        <v>61</v>
      </c>
      <c r="F111" s="6">
        <v>40</v>
      </c>
      <c r="G111" s="7">
        <v>90</v>
      </c>
      <c r="H111" s="33">
        <f>F111*ROUND(G111,2)</f>
        <v>3600</v>
      </c>
      <c r="I111" s="181"/>
      <c r="J111" s="301">
        <f>F111*ROUND(I111,2)</f>
        <v>0</v>
      </c>
      <c r="K111" s="75"/>
      <c r="L111" s="54" t="str">
        <f t="shared" si="7"/>
        <v>B197b) Type IItonne</v>
      </c>
    </row>
    <row r="112" spans="1:12" s="115" customFormat="1" ht="34.5" customHeight="1">
      <c r="A112" s="240" t="s">
        <v>123</v>
      </c>
      <c r="B112" s="3" t="s">
        <v>100</v>
      </c>
      <c r="C112" s="4" t="s">
        <v>124</v>
      </c>
      <c r="D112" s="5" t="s">
        <v>125</v>
      </c>
      <c r="E112" s="2"/>
      <c r="F112" s="6"/>
      <c r="G112" s="7" t="s">
        <v>2</v>
      </c>
      <c r="H112" s="33"/>
      <c r="I112" s="162"/>
      <c r="J112" s="301"/>
      <c r="K112" s="75"/>
      <c r="L112" s="54" t="str">
        <f>CLEAN(CONCATENATE(TRIM(A112),TRIM(C112),TRIM(D112),TRIM(E112)))</f>
        <v>B200Planing of PavementCW 3450-R3</v>
      </c>
    </row>
    <row r="113" spans="1:12" s="80" customFormat="1" ht="34.5" customHeight="1">
      <c r="A113" s="240" t="s">
        <v>126</v>
      </c>
      <c r="B113" s="8" t="s">
        <v>60</v>
      </c>
      <c r="C113" s="4" t="s">
        <v>127</v>
      </c>
      <c r="D113" s="5" t="s">
        <v>2</v>
      </c>
      <c r="E113" s="2" t="s">
        <v>55</v>
      </c>
      <c r="F113" s="6">
        <v>300</v>
      </c>
      <c r="G113" s="7">
        <v>10</v>
      </c>
      <c r="H113" s="33">
        <f>F113*ROUND(G113,2)</f>
        <v>3000</v>
      </c>
      <c r="I113" s="181"/>
      <c r="J113" s="301">
        <f>F113*ROUND(I113,2)</f>
        <v>0</v>
      </c>
      <c r="K113" s="75" t="s">
        <v>128</v>
      </c>
      <c r="L113" s="54" t="str">
        <f>CLEAN(CONCATENATE(TRIM(A113),TRIM(C113),TRIM(D113),TRIM(E113)))</f>
        <v>B2010 - 50 mm Depth (Asphalt)m²</v>
      </c>
    </row>
    <row r="114" spans="1:10" ht="34.5" customHeight="1">
      <c r="A114" s="235"/>
      <c r="B114" s="83"/>
      <c r="C114" s="25" t="s">
        <v>21</v>
      </c>
      <c r="D114" s="68"/>
      <c r="E114" s="69"/>
      <c r="F114" s="69"/>
      <c r="G114" s="69"/>
      <c r="H114" s="70"/>
      <c r="I114" s="161"/>
      <c r="J114" s="300"/>
    </row>
    <row r="115" spans="1:12" s="239" customFormat="1" ht="34.5" customHeight="1">
      <c r="A115" s="53" t="s">
        <v>150</v>
      </c>
      <c r="B115" s="3" t="s">
        <v>105</v>
      </c>
      <c r="C115" s="4" t="s">
        <v>152</v>
      </c>
      <c r="D115" s="5" t="s">
        <v>153</v>
      </c>
      <c r="E115" s="2" t="s">
        <v>143</v>
      </c>
      <c r="F115" s="17">
        <v>1250</v>
      </c>
      <c r="G115" s="19">
        <v>3</v>
      </c>
      <c r="H115" s="33">
        <f>F115*ROUND(G115,2)</f>
        <v>3750</v>
      </c>
      <c r="I115" s="181"/>
      <c r="J115" s="301">
        <f>F115*ROUND(I115,2)</f>
        <v>0</v>
      </c>
      <c r="K115" s="75" t="s">
        <v>154</v>
      </c>
      <c r="L115" s="54" t="str">
        <f>CLEAN(CONCATENATE(TRIM(A115),TRIM(C115),TRIM(D115),TRIM(E115)))</f>
        <v>D006Reflective Crack MaintenanceCW 3250-R5m</v>
      </c>
    </row>
    <row r="116" spans="1:10" ht="39.75" customHeight="1">
      <c r="A116" s="246"/>
      <c r="B116" s="83"/>
      <c r="C116" s="25" t="s">
        <v>22</v>
      </c>
      <c r="D116" s="84"/>
      <c r="E116" s="69"/>
      <c r="F116" s="69"/>
      <c r="G116" s="69"/>
      <c r="H116" s="70"/>
      <c r="I116" s="165"/>
      <c r="J116" s="305"/>
    </row>
    <row r="117" spans="1:12" s="248" customFormat="1" ht="39.75" customHeight="1">
      <c r="A117" s="53" t="s">
        <v>297</v>
      </c>
      <c r="B117" s="3" t="s">
        <v>272</v>
      </c>
      <c r="C117" s="20" t="s">
        <v>299</v>
      </c>
      <c r="D117" s="5" t="s">
        <v>614</v>
      </c>
      <c r="E117" s="2"/>
      <c r="F117" s="17"/>
      <c r="G117" s="19"/>
      <c r="H117" s="33"/>
      <c r="I117" s="162"/>
      <c r="J117" s="301"/>
      <c r="K117" s="75"/>
      <c r="L117" s="54" t="str">
        <f>CLEAN(CONCATENATE(TRIM(A117),TRIM(C117),TRIM(D117),TRIM(E117)))</f>
        <v>E027Replacing Existing Catch Basin Frames &amp; CoversCW 2130-R8</v>
      </c>
    </row>
    <row r="118" spans="1:12" s="238" customFormat="1" ht="39.75" customHeight="1">
      <c r="A118" s="53" t="s">
        <v>300</v>
      </c>
      <c r="B118" s="8" t="s">
        <v>60</v>
      </c>
      <c r="C118" s="4" t="s">
        <v>301</v>
      </c>
      <c r="D118" s="5"/>
      <c r="E118" s="2" t="s">
        <v>161</v>
      </c>
      <c r="F118" s="17">
        <v>10</v>
      </c>
      <c r="G118" s="19">
        <v>500</v>
      </c>
      <c r="H118" s="33">
        <f>F118*ROUND(G118,2)</f>
        <v>5000</v>
      </c>
      <c r="I118" s="181"/>
      <c r="J118" s="301">
        <f>F118*ROUND(I118,2)</f>
        <v>0</v>
      </c>
      <c r="K118" s="87"/>
      <c r="L118" s="54" t="str">
        <f>CLEAN(CONCATENATE(TRIM(A118),TRIM(C118),TRIM(D118),TRIM(E118)))</f>
        <v>E028AP-008 - Barrier Curb and Gutter Inlet Frameeach</v>
      </c>
    </row>
    <row r="119" spans="1:12" s="238" customFormat="1" ht="34.5" customHeight="1">
      <c r="A119" s="53" t="s">
        <v>302</v>
      </c>
      <c r="B119" s="8" t="s">
        <v>118</v>
      </c>
      <c r="C119" s="4" t="s">
        <v>303</v>
      </c>
      <c r="D119" s="5"/>
      <c r="E119" s="2" t="s">
        <v>161</v>
      </c>
      <c r="F119" s="17">
        <v>10</v>
      </c>
      <c r="G119" s="19">
        <v>300</v>
      </c>
      <c r="H119" s="33">
        <f>F119*ROUND(G119,2)</f>
        <v>3000</v>
      </c>
      <c r="I119" s="181"/>
      <c r="J119" s="301">
        <f>F119*ROUND(I119,2)</f>
        <v>0</v>
      </c>
      <c r="K119" s="87"/>
      <c r="L119" s="54" t="str">
        <f>CLEAN(CONCATENATE(TRIM(A119),TRIM(C119),TRIM(D119),TRIM(E119)))</f>
        <v>E029AP-009 - Barrier Curb and Gutter Inlet Covereach</v>
      </c>
    </row>
    <row r="120" spans="1:12" s="245" customFormat="1" ht="34.5" customHeight="1">
      <c r="A120" s="250" t="s">
        <v>304</v>
      </c>
      <c r="B120" s="42" t="s">
        <v>207</v>
      </c>
      <c r="C120" s="37" t="s">
        <v>305</v>
      </c>
      <c r="D120" s="38"/>
      <c r="E120" s="39" t="s">
        <v>161</v>
      </c>
      <c r="F120" s="43">
        <v>10</v>
      </c>
      <c r="G120" s="85">
        <v>200</v>
      </c>
      <c r="H120" s="41">
        <f>F120*ROUND(G120,2)</f>
        <v>2000</v>
      </c>
      <c r="I120" s="183"/>
      <c r="J120" s="304">
        <f>F120*ROUND(I120,2)</f>
        <v>0</v>
      </c>
      <c r="K120" s="100"/>
      <c r="L120" s="244" t="str">
        <f>CLEAN(CONCATENATE(TRIM(A120),TRIM(C120),TRIM(D120),TRIM(E120)))</f>
        <v>E030AP-010 - Barrier Curb and Gutter Inlet Boxeach</v>
      </c>
    </row>
    <row r="121" spans="1:10" ht="34.5" customHeight="1">
      <c r="A121" s="235"/>
      <c r="B121" s="95"/>
      <c r="C121" s="25" t="s">
        <v>23</v>
      </c>
      <c r="D121" s="68"/>
      <c r="E121" s="94"/>
      <c r="F121" s="69"/>
      <c r="G121" s="69"/>
      <c r="H121" s="70"/>
      <c r="I121" s="161"/>
      <c r="J121" s="300"/>
    </row>
    <row r="122" spans="1:12" s="238" customFormat="1" ht="39.75" customHeight="1">
      <c r="A122" s="53" t="s">
        <v>194</v>
      </c>
      <c r="B122" s="3" t="s">
        <v>279</v>
      </c>
      <c r="C122" s="4" t="s">
        <v>196</v>
      </c>
      <c r="D122" s="5" t="s">
        <v>197</v>
      </c>
      <c r="E122" s="2" t="s">
        <v>161</v>
      </c>
      <c r="F122" s="17">
        <v>2</v>
      </c>
      <c r="G122" s="19">
        <v>250</v>
      </c>
      <c r="H122" s="33">
        <f aca="true" t="shared" si="8" ref="H122:H131">F122*ROUND(G122,2)</f>
        <v>500</v>
      </c>
      <c r="I122" s="181"/>
      <c r="J122" s="301">
        <f aca="true" t="shared" si="9" ref="J122:J131">F122*ROUND(I122,2)</f>
        <v>0</v>
      </c>
      <c r="K122" s="75" t="s">
        <v>198</v>
      </c>
      <c r="L122" s="54" t="str">
        <f aca="true" t="shared" si="10" ref="L122:L131">CLEAN(CONCATENATE(TRIM(A122),TRIM(C122),TRIM(D122),TRIM(E122)))</f>
        <v>F001Adjustment of Existing Catchbasins / ManholesCW 3210-R5each</v>
      </c>
    </row>
    <row r="123" spans="1:12" s="238" customFormat="1" ht="39.75" customHeight="1">
      <c r="A123" s="53" t="s">
        <v>306</v>
      </c>
      <c r="B123" s="3" t="s">
        <v>285</v>
      </c>
      <c r="C123" s="4" t="s">
        <v>308</v>
      </c>
      <c r="D123" s="5" t="s">
        <v>197</v>
      </c>
      <c r="E123" s="2" t="s">
        <v>309</v>
      </c>
      <c r="F123" s="17">
        <v>1</v>
      </c>
      <c r="G123" s="19">
        <v>700</v>
      </c>
      <c r="H123" s="33">
        <f t="shared" si="8"/>
        <v>700</v>
      </c>
      <c r="I123" s="181"/>
      <c r="J123" s="301">
        <f t="shared" si="9"/>
        <v>0</v>
      </c>
      <c r="K123" s="75"/>
      <c r="L123" s="54" t="str">
        <f t="shared" si="10"/>
        <v>F002Installation of Precast Concrete Ring SectionsCW 3210-R5vert. m</v>
      </c>
    </row>
    <row r="124" spans="1:12" s="239" customFormat="1" ht="34.5" customHeight="1">
      <c r="A124" s="53" t="s">
        <v>199</v>
      </c>
      <c r="B124" s="3" t="s">
        <v>446</v>
      </c>
      <c r="C124" s="4" t="s">
        <v>201</v>
      </c>
      <c r="D124" s="5" t="s">
        <v>197</v>
      </c>
      <c r="E124" s="2"/>
      <c r="F124" s="17"/>
      <c r="G124" s="19"/>
      <c r="H124" s="33"/>
      <c r="I124" s="162"/>
      <c r="J124" s="301"/>
      <c r="K124" s="75"/>
      <c r="L124" s="54" t="str">
        <f t="shared" si="10"/>
        <v>F003Installation of Cast Iron Lifter Ring InsertsCW 3210-R5</v>
      </c>
    </row>
    <row r="125" spans="1:12" s="238" customFormat="1" ht="34.5" customHeight="1">
      <c r="A125" s="53" t="s">
        <v>202</v>
      </c>
      <c r="B125" s="8" t="s">
        <v>60</v>
      </c>
      <c r="C125" s="4" t="s">
        <v>203</v>
      </c>
      <c r="D125" s="5"/>
      <c r="E125" s="2" t="s">
        <v>161</v>
      </c>
      <c r="F125" s="17">
        <v>2</v>
      </c>
      <c r="G125" s="19">
        <v>250</v>
      </c>
      <c r="H125" s="33">
        <f t="shared" si="8"/>
        <v>500</v>
      </c>
      <c r="I125" s="181"/>
      <c r="J125" s="301">
        <f t="shared" si="9"/>
        <v>0</v>
      </c>
      <c r="K125" s="75"/>
      <c r="L125" s="54" t="str">
        <f t="shared" si="10"/>
        <v>F00438mmeach</v>
      </c>
    </row>
    <row r="126" spans="1:12" s="238" customFormat="1" ht="34.5" customHeight="1">
      <c r="A126" s="53" t="s">
        <v>204</v>
      </c>
      <c r="B126" s="8" t="s">
        <v>118</v>
      </c>
      <c r="C126" s="4" t="s">
        <v>205</v>
      </c>
      <c r="D126" s="5"/>
      <c r="E126" s="2" t="s">
        <v>161</v>
      </c>
      <c r="F126" s="17">
        <v>1</v>
      </c>
      <c r="G126" s="19">
        <v>260</v>
      </c>
      <c r="H126" s="33">
        <f t="shared" si="8"/>
        <v>260</v>
      </c>
      <c r="I126" s="181"/>
      <c r="J126" s="301">
        <f t="shared" si="9"/>
        <v>0</v>
      </c>
      <c r="K126" s="75"/>
      <c r="L126" s="54" t="str">
        <f t="shared" si="10"/>
        <v>F00551mmeach</v>
      </c>
    </row>
    <row r="127" spans="1:12" s="238" customFormat="1" ht="34.5" customHeight="1">
      <c r="A127" s="53" t="s">
        <v>206</v>
      </c>
      <c r="B127" s="8" t="s">
        <v>207</v>
      </c>
      <c r="C127" s="4" t="s">
        <v>208</v>
      </c>
      <c r="D127" s="5"/>
      <c r="E127" s="2" t="s">
        <v>161</v>
      </c>
      <c r="F127" s="17">
        <v>1</v>
      </c>
      <c r="G127" s="19">
        <v>270</v>
      </c>
      <c r="H127" s="33">
        <f t="shared" si="8"/>
        <v>270</v>
      </c>
      <c r="I127" s="181"/>
      <c r="J127" s="301">
        <f t="shared" si="9"/>
        <v>0</v>
      </c>
      <c r="K127" s="75"/>
      <c r="L127" s="54" t="str">
        <f t="shared" si="10"/>
        <v>F00664mmeach</v>
      </c>
    </row>
    <row r="128" spans="1:12" s="238" customFormat="1" ht="34.5" customHeight="1">
      <c r="A128" s="53" t="s">
        <v>209</v>
      </c>
      <c r="B128" s="8" t="s">
        <v>146</v>
      </c>
      <c r="C128" s="4" t="s">
        <v>210</v>
      </c>
      <c r="D128" s="5"/>
      <c r="E128" s="2" t="s">
        <v>161</v>
      </c>
      <c r="F128" s="17">
        <v>2</v>
      </c>
      <c r="G128" s="19">
        <v>280</v>
      </c>
      <c r="H128" s="33">
        <f t="shared" si="8"/>
        <v>560</v>
      </c>
      <c r="I128" s="181"/>
      <c r="J128" s="301">
        <f t="shared" si="9"/>
        <v>0</v>
      </c>
      <c r="K128" s="75"/>
      <c r="L128" s="54" t="str">
        <f t="shared" si="10"/>
        <v>F00776mmeach</v>
      </c>
    </row>
    <row r="129" spans="1:12" s="239" customFormat="1" ht="39.75" customHeight="1">
      <c r="A129" s="53" t="s">
        <v>211</v>
      </c>
      <c r="B129" s="3" t="s">
        <v>349</v>
      </c>
      <c r="C129" s="4" t="s">
        <v>213</v>
      </c>
      <c r="D129" s="5" t="s">
        <v>197</v>
      </c>
      <c r="E129" s="2" t="s">
        <v>161</v>
      </c>
      <c r="F129" s="17">
        <v>10</v>
      </c>
      <c r="G129" s="19">
        <v>95</v>
      </c>
      <c r="H129" s="33">
        <f t="shared" si="8"/>
        <v>950</v>
      </c>
      <c r="I129" s="181"/>
      <c r="J129" s="301">
        <f t="shared" si="9"/>
        <v>0</v>
      </c>
      <c r="K129" s="75"/>
      <c r="L129" s="54" t="str">
        <f t="shared" si="10"/>
        <v>F009Adjustment of Existing Watermain Valve BoxesCW 3210-R5each</v>
      </c>
    </row>
    <row r="130" spans="1:12" s="239" customFormat="1" ht="39.75" customHeight="1">
      <c r="A130" s="53" t="s">
        <v>214</v>
      </c>
      <c r="B130" s="3" t="s">
        <v>109</v>
      </c>
      <c r="C130" s="4" t="s">
        <v>216</v>
      </c>
      <c r="D130" s="5" t="s">
        <v>197</v>
      </c>
      <c r="E130" s="2" t="s">
        <v>161</v>
      </c>
      <c r="F130" s="17">
        <v>3</v>
      </c>
      <c r="G130" s="19">
        <v>250</v>
      </c>
      <c r="H130" s="33">
        <f t="shared" si="8"/>
        <v>750</v>
      </c>
      <c r="I130" s="181"/>
      <c r="J130" s="301">
        <f t="shared" si="9"/>
        <v>0</v>
      </c>
      <c r="K130" s="75"/>
      <c r="L130" s="54" t="str">
        <f t="shared" si="10"/>
        <v>F010Installation of Watermain Valve Box Extendible Section InsertsCW 3210-R5each</v>
      </c>
    </row>
    <row r="131" spans="1:12" s="238" customFormat="1" ht="39.75" customHeight="1">
      <c r="A131" s="53" t="s">
        <v>221</v>
      </c>
      <c r="B131" s="3" t="s">
        <v>371</v>
      </c>
      <c r="C131" s="4" t="s">
        <v>223</v>
      </c>
      <c r="D131" s="5" t="s">
        <v>197</v>
      </c>
      <c r="E131" s="2" t="s">
        <v>161</v>
      </c>
      <c r="F131" s="17">
        <v>1</v>
      </c>
      <c r="G131" s="7">
        <v>500</v>
      </c>
      <c r="H131" s="33">
        <f t="shared" si="8"/>
        <v>500</v>
      </c>
      <c r="I131" s="181"/>
      <c r="J131" s="301">
        <f t="shared" si="9"/>
        <v>0</v>
      </c>
      <c r="K131" s="87" t="s">
        <v>224</v>
      </c>
      <c r="L131" s="54" t="str">
        <f t="shared" si="10"/>
        <v>F017Supply of Catchbasin / Manhole Frames and CoversCW 3210-R5each</v>
      </c>
    </row>
    <row r="132" spans="1:10" ht="34.5" customHeight="1">
      <c r="A132" s="235"/>
      <c r="B132" s="67"/>
      <c r="C132" s="25" t="s">
        <v>24</v>
      </c>
      <c r="D132" s="68"/>
      <c r="E132" s="73"/>
      <c r="F132" s="68"/>
      <c r="G132" s="68"/>
      <c r="H132" s="74"/>
      <c r="I132" s="161"/>
      <c r="J132" s="300"/>
    </row>
    <row r="133" spans="1:12" s="239" customFormat="1" ht="34.5" customHeight="1">
      <c r="A133" s="240" t="s">
        <v>229</v>
      </c>
      <c r="B133" s="3" t="s">
        <v>447</v>
      </c>
      <c r="C133" s="4" t="s">
        <v>231</v>
      </c>
      <c r="D133" s="5" t="s">
        <v>232</v>
      </c>
      <c r="E133" s="2"/>
      <c r="F133" s="6"/>
      <c r="G133" s="7" t="s">
        <v>2</v>
      </c>
      <c r="H133" s="33"/>
      <c r="I133" s="163"/>
      <c r="J133" s="306"/>
      <c r="K133" s="75" t="s">
        <v>233</v>
      </c>
      <c r="L133" s="54" t="str">
        <f>CLEAN(CONCATENATE(TRIM(A133),TRIM(C133),TRIM(D133),TRIM(E133)))</f>
        <v>G001SoddingCW 3510-R7</v>
      </c>
    </row>
    <row r="134" spans="1:12" s="238" customFormat="1" ht="34.5" customHeight="1">
      <c r="A134" s="240" t="s">
        <v>234</v>
      </c>
      <c r="B134" s="8" t="s">
        <v>60</v>
      </c>
      <c r="C134" s="4" t="s">
        <v>235</v>
      </c>
      <c r="D134" s="5"/>
      <c r="E134" s="2" t="s">
        <v>55</v>
      </c>
      <c r="F134" s="6">
        <v>200</v>
      </c>
      <c r="G134" s="7">
        <v>7.5</v>
      </c>
      <c r="H134" s="33">
        <f>F134*ROUND(G134,2)</f>
        <v>1500</v>
      </c>
      <c r="I134" s="181"/>
      <c r="J134" s="301">
        <f>F134*ROUND(I134,2)</f>
        <v>0</v>
      </c>
      <c r="K134" s="88"/>
      <c r="L134" s="54" t="str">
        <f>CLEAN(CONCATENATE(TRIM(A134),TRIM(C134),TRIM(D134),TRIM(E134)))</f>
        <v>G002width &lt; 600mmm²</v>
      </c>
    </row>
    <row r="135" spans="1:12" s="238" customFormat="1" ht="34.5" customHeight="1">
      <c r="A135" s="240" t="s">
        <v>236</v>
      </c>
      <c r="B135" s="8" t="s">
        <v>118</v>
      </c>
      <c r="C135" s="4" t="s">
        <v>237</v>
      </c>
      <c r="D135" s="5"/>
      <c r="E135" s="2" t="s">
        <v>55</v>
      </c>
      <c r="F135" s="6">
        <v>6000</v>
      </c>
      <c r="G135" s="7">
        <v>6</v>
      </c>
      <c r="H135" s="33">
        <f>F135*ROUND(G135,2)</f>
        <v>36000</v>
      </c>
      <c r="I135" s="181"/>
      <c r="J135" s="301">
        <f>F135*ROUND(I135,2)</f>
        <v>0</v>
      </c>
      <c r="K135" s="75"/>
      <c r="L135" s="54" t="str">
        <f>CLEAN(CONCATENATE(TRIM(A135),TRIM(C135),TRIM(D135),TRIM(E135)))</f>
        <v>G003width &gt; or = 600mmm²</v>
      </c>
    </row>
    <row r="136" spans="1:10" s="233" customFormat="1" ht="34.5" customHeight="1" thickBot="1">
      <c r="A136" s="101"/>
      <c r="B136" s="89" t="s">
        <v>13</v>
      </c>
      <c r="C136" s="296" t="str">
        <f>C74</f>
        <v>Adsum Dr. Major Rehabilitation; Jefferson Av. - Mandalay Dr.</v>
      </c>
      <c r="D136" s="297"/>
      <c r="E136" s="297"/>
      <c r="F136" s="298"/>
      <c r="G136" s="101" t="s">
        <v>17</v>
      </c>
      <c r="H136" s="101">
        <f>SUM(H74:H135)</f>
        <v>403685</v>
      </c>
      <c r="I136" s="167" t="s">
        <v>17</v>
      </c>
      <c r="J136" s="316">
        <f>SUM(J74:J135)</f>
        <v>0</v>
      </c>
    </row>
    <row r="137" spans="1:10" s="233" customFormat="1" ht="34.5" customHeight="1" thickTop="1">
      <c r="A137" s="234"/>
      <c r="B137" s="62" t="s">
        <v>14</v>
      </c>
      <c r="C137" s="63" t="s">
        <v>36</v>
      </c>
      <c r="D137" s="64"/>
      <c r="E137" s="65"/>
      <c r="F137" s="65"/>
      <c r="G137" s="65"/>
      <c r="H137" s="66"/>
      <c r="I137" s="160"/>
      <c r="J137" s="312"/>
    </row>
    <row r="138" spans="1:10" ht="34.5" customHeight="1">
      <c r="A138" s="235"/>
      <c r="B138" s="67"/>
      <c r="C138" s="24" t="s">
        <v>19</v>
      </c>
      <c r="D138" s="68"/>
      <c r="E138" s="94"/>
      <c r="F138" s="94"/>
      <c r="G138" s="94"/>
      <c r="H138" s="95"/>
      <c r="I138" s="161"/>
      <c r="J138" s="300"/>
    </row>
    <row r="139" spans="1:12" s="236" customFormat="1" ht="34.5" customHeight="1">
      <c r="A139" s="241" t="s">
        <v>63</v>
      </c>
      <c r="B139" s="15" t="s">
        <v>130</v>
      </c>
      <c r="C139" s="11" t="s">
        <v>65</v>
      </c>
      <c r="D139" s="12" t="s">
        <v>50</v>
      </c>
      <c r="E139" s="13" t="s">
        <v>51</v>
      </c>
      <c r="F139" s="14">
        <v>45</v>
      </c>
      <c r="G139" s="18">
        <v>36</v>
      </c>
      <c r="H139" s="33">
        <f>F139*ROUND(G139,2)</f>
        <v>1620</v>
      </c>
      <c r="I139" s="182"/>
      <c r="J139" s="301">
        <f>F139*ROUND(I139,2)</f>
        <v>0</v>
      </c>
      <c r="K139" s="77" t="s">
        <v>313</v>
      </c>
      <c r="L139" s="52" t="str">
        <f aca="true" t="shared" si="11" ref="L139:L162">CLEAN(CONCATENATE(TRIM(A139),TRIM(C139),TRIM(D139),TRIM(E139)))</f>
        <v>A010Supplying and Placing Base Course MaterialCW 3110-R7m³</v>
      </c>
    </row>
    <row r="140" spans="1:12" s="238" customFormat="1" ht="34.5" customHeight="1">
      <c r="A140" s="240" t="s">
        <v>68</v>
      </c>
      <c r="B140" s="3" t="s">
        <v>448</v>
      </c>
      <c r="C140" s="4" t="s">
        <v>70</v>
      </c>
      <c r="D140" s="5" t="s">
        <v>50</v>
      </c>
      <c r="E140" s="2" t="s">
        <v>55</v>
      </c>
      <c r="F140" s="6">
        <v>400</v>
      </c>
      <c r="G140" s="7">
        <v>2</v>
      </c>
      <c r="H140" s="33">
        <f>F140*ROUND(G140,2)</f>
        <v>800</v>
      </c>
      <c r="I140" s="181"/>
      <c r="J140" s="301">
        <f>F140*ROUND(I140,2)</f>
        <v>0</v>
      </c>
      <c r="K140" s="75" t="s">
        <v>314</v>
      </c>
      <c r="L140" s="54" t="str">
        <f t="shared" si="11"/>
        <v>A012Grading of BoulevardsCW 3110-R7m²</v>
      </c>
    </row>
    <row r="141" spans="1:10" ht="34.5" customHeight="1">
      <c r="A141" s="235"/>
      <c r="B141" s="67"/>
      <c r="C141" s="25" t="s">
        <v>45</v>
      </c>
      <c r="D141" s="68"/>
      <c r="E141" s="73"/>
      <c r="F141" s="68"/>
      <c r="G141" s="68"/>
      <c r="H141" s="74"/>
      <c r="I141" s="161"/>
      <c r="J141" s="300"/>
    </row>
    <row r="142" spans="1:12" s="239" customFormat="1" ht="34.5" customHeight="1">
      <c r="A142" s="240" t="s">
        <v>77</v>
      </c>
      <c r="B142" s="3" t="s">
        <v>138</v>
      </c>
      <c r="C142" s="4" t="s">
        <v>79</v>
      </c>
      <c r="D142" s="5" t="s">
        <v>50</v>
      </c>
      <c r="E142" s="2"/>
      <c r="F142" s="6"/>
      <c r="G142" s="7"/>
      <c r="H142" s="33"/>
      <c r="I142" s="163"/>
      <c r="J142" s="306"/>
      <c r="K142" s="75" t="s">
        <v>80</v>
      </c>
      <c r="L142" s="54" t="str">
        <f t="shared" si="11"/>
        <v>B001Pavement RemovalCW 3110-R7</v>
      </c>
    </row>
    <row r="143" spans="1:12" s="238" customFormat="1" ht="34.5" customHeight="1">
      <c r="A143" s="240" t="s">
        <v>81</v>
      </c>
      <c r="B143" s="8" t="s">
        <v>60</v>
      </c>
      <c r="C143" s="4" t="s">
        <v>82</v>
      </c>
      <c r="D143" s="5" t="s">
        <v>2</v>
      </c>
      <c r="E143" s="2" t="s">
        <v>55</v>
      </c>
      <c r="F143" s="6">
        <v>345</v>
      </c>
      <c r="G143" s="7">
        <v>8</v>
      </c>
      <c r="H143" s="33">
        <f>F143*ROUND(G143,2)</f>
        <v>2760</v>
      </c>
      <c r="I143" s="181"/>
      <c r="J143" s="301">
        <f>F143*ROUND(I143,2)</f>
        <v>0</v>
      </c>
      <c r="K143" s="75" t="s">
        <v>83</v>
      </c>
      <c r="L143" s="54" t="str">
        <f t="shared" si="11"/>
        <v>B002Concrete Pavementm²</v>
      </c>
    </row>
    <row r="144" spans="1:12" s="242" customFormat="1" ht="34.5" customHeight="1">
      <c r="A144" s="241" t="s">
        <v>245</v>
      </c>
      <c r="B144" s="15" t="s">
        <v>449</v>
      </c>
      <c r="C144" s="11" t="s">
        <v>247</v>
      </c>
      <c r="D144" s="12" t="s">
        <v>241</v>
      </c>
      <c r="E144" s="13"/>
      <c r="F144" s="14"/>
      <c r="G144" s="18" t="s">
        <v>2</v>
      </c>
      <c r="H144" s="33"/>
      <c r="I144" s="164"/>
      <c r="J144" s="301"/>
      <c r="K144" s="77" t="s">
        <v>242</v>
      </c>
      <c r="L144" s="52" t="str">
        <f t="shared" si="11"/>
        <v>B017Partial Slab PatchesCW 3230-R4</v>
      </c>
    </row>
    <row r="145" spans="1:12" s="238" customFormat="1" ht="34.5" customHeight="1">
      <c r="A145" s="240" t="s">
        <v>315</v>
      </c>
      <c r="B145" s="8" t="s">
        <v>60</v>
      </c>
      <c r="C145" s="4" t="s">
        <v>316</v>
      </c>
      <c r="D145" s="5" t="s">
        <v>2</v>
      </c>
      <c r="E145" s="2" t="s">
        <v>55</v>
      </c>
      <c r="F145" s="6">
        <v>10</v>
      </c>
      <c r="G145" s="7">
        <v>76</v>
      </c>
      <c r="H145" s="33">
        <f>F145*ROUND(G145,2)</f>
        <v>760</v>
      </c>
      <c r="I145" s="181"/>
      <c r="J145" s="301">
        <f>F145*ROUND(I145,2)</f>
        <v>0</v>
      </c>
      <c r="K145" s="237"/>
      <c r="L145" s="54" t="str">
        <f t="shared" si="11"/>
        <v>B032150 mm Concrete Pavement (Type C)m²</v>
      </c>
    </row>
    <row r="146" spans="1:12" s="239" customFormat="1" ht="34.5" customHeight="1">
      <c r="A146" s="240" t="s">
        <v>84</v>
      </c>
      <c r="B146" s="3" t="s">
        <v>450</v>
      </c>
      <c r="C146" s="4" t="s">
        <v>86</v>
      </c>
      <c r="D146" s="5" t="s">
        <v>87</v>
      </c>
      <c r="E146" s="2"/>
      <c r="F146" s="6"/>
      <c r="G146" s="7" t="s">
        <v>2</v>
      </c>
      <c r="H146" s="33"/>
      <c r="I146" s="162"/>
      <c r="J146" s="301"/>
      <c r="K146" s="76" t="s">
        <v>88</v>
      </c>
      <c r="L146" s="54" t="str">
        <f t="shared" si="11"/>
        <v>B114Miscellaneous Concrete Slab RenewalCW 3235-R4</v>
      </c>
    </row>
    <row r="147" spans="1:12" s="238" customFormat="1" ht="34.5" customHeight="1">
      <c r="A147" s="240" t="s">
        <v>89</v>
      </c>
      <c r="B147" s="8" t="s">
        <v>385</v>
      </c>
      <c r="C147" s="4" t="s">
        <v>90</v>
      </c>
      <c r="D147" s="5" t="s">
        <v>91</v>
      </c>
      <c r="E147" s="2"/>
      <c r="F147" s="6"/>
      <c r="G147" s="7"/>
      <c r="H147" s="33"/>
      <c r="I147" s="162"/>
      <c r="J147" s="301"/>
      <c r="K147" s="75" t="s">
        <v>92</v>
      </c>
      <c r="L147" s="54" t="str">
        <f t="shared" si="11"/>
        <v>B118SidewalkSD-228A</v>
      </c>
    </row>
    <row r="148" spans="1:12" s="238" customFormat="1" ht="34.5" customHeight="1">
      <c r="A148" s="240" t="s">
        <v>93</v>
      </c>
      <c r="B148" s="9"/>
      <c r="C148" s="4" t="s">
        <v>94</v>
      </c>
      <c r="D148" s="5"/>
      <c r="E148" s="2" t="s">
        <v>55</v>
      </c>
      <c r="F148" s="6">
        <v>200</v>
      </c>
      <c r="G148" s="7">
        <v>45</v>
      </c>
      <c r="H148" s="33">
        <f>F148*ROUND(G148,2)</f>
        <v>9000</v>
      </c>
      <c r="I148" s="181"/>
      <c r="J148" s="301">
        <f>F148*ROUND(I148,2)</f>
        <v>0</v>
      </c>
      <c r="K148" s="75"/>
      <c r="L148" s="54" t="str">
        <f t="shared" si="11"/>
        <v>B119a) Less than or equal to 5 sq.m.m²</v>
      </c>
    </row>
    <row r="149" spans="1:12" s="242" customFormat="1" ht="39.75" customHeight="1">
      <c r="A149" s="241" t="s">
        <v>95</v>
      </c>
      <c r="B149" s="10"/>
      <c r="C149" s="11" t="s">
        <v>96</v>
      </c>
      <c r="D149" s="12"/>
      <c r="E149" s="13" t="s">
        <v>55</v>
      </c>
      <c r="F149" s="14">
        <v>180</v>
      </c>
      <c r="G149" s="18">
        <v>40</v>
      </c>
      <c r="H149" s="33">
        <f>F149*ROUND(G149,2)</f>
        <v>7200</v>
      </c>
      <c r="I149" s="182"/>
      <c r="J149" s="301">
        <f>F149*ROUND(I149,2)</f>
        <v>0</v>
      </c>
      <c r="K149" s="77"/>
      <c r="L149" s="52" t="str">
        <f t="shared" si="11"/>
        <v>B120b) Greater than 5 and less than or equal to 20 sq.m.m²</v>
      </c>
    </row>
    <row r="150" spans="1:12" s="238" customFormat="1" ht="34.5" customHeight="1">
      <c r="A150" s="240" t="s">
        <v>97</v>
      </c>
      <c r="B150" s="9"/>
      <c r="C150" s="4" t="s">
        <v>98</v>
      </c>
      <c r="D150" s="5" t="s">
        <v>2</v>
      </c>
      <c r="E150" s="2" t="s">
        <v>55</v>
      </c>
      <c r="F150" s="6">
        <v>90</v>
      </c>
      <c r="G150" s="7">
        <v>35</v>
      </c>
      <c r="H150" s="33">
        <f>F150*ROUND(G150,2)</f>
        <v>3150</v>
      </c>
      <c r="I150" s="181"/>
      <c r="J150" s="301">
        <f>F150*ROUND(I150,2)</f>
        <v>0</v>
      </c>
      <c r="K150" s="87"/>
      <c r="L150" s="54" t="str">
        <f t="shared" si="11"/>
        <v>B121c) Greater than 20 sq.m.m²</v>
      </c>
    </row>
    <row r="151" spans="1:12" s="236" customFormat="1" ht="34.5" customHeight="1">
      <c r="A151" s="241" t="s">
        <v>99</v>
      </c>
      <c r="B151" s="15" t="s">
        <v>451</v>
      </c>
      <c r="C151" s="11" t="s">
        <v>101</v>
      </c>
      <c r="D151" s="12" t="s">
        <v>102</v>
      </c>
      <c r="E151" s="13" t="s">
        <v>55</v>
      </c>
      <c r="F151" s="16">
        <v>5</v>
      </c>
      <c r="G151" s="71">
        <v>30</v>
      </c>
      <c r="H151" s="33">
        <f>F151*ROUND(G151,2)</f>
        <v>150</v>
      </c>
      <c r="I151" s="182"/>
      <c r="J151" s="301">
        <f>F151*ROUND(I151,2)</f>
        <v>0</v>
      </c>
      <c r="K151" s="77" t="s">
        <v>103</v>
      </c>
      <c r="L151" s="52" t="str">
        <f t="shared" si="11"/>
        <v>B124Adjustment of Precast Sidewalk BlocksCW 3235-R4m²</v>
      </c>
    </row>
    <row r="152" spans="1:12" s="238" customFormat="1" ht="34.5" customHeight="1">
      <c r="A152" s="240" t="s">
        <v>104</v>
      </c>
      <c r="B152" s="3" t="s">
        <v>452</v>
      </c>
      <c r="C152" s="4" t="s">
        <v>106</v>
      </c>
      <c r="D152" s="5" t="s">
        <v>87</v>
      </c>
      <c r="E152" s="2" t="s">
        <v>55</v>
      </c>
      <c r="F152" s="6">
        <v>2</v>
      </c>
      <c r="G152" s="7">
        <v>40</v>
      </c>
      <c r="H152" s="33">
        <f>F152*ROUND(G152,2)</f>
        <v>80</v>
      </c>
      <c r="I152" s="181"/>
      <c r="J152" s="301">
        <f>F152*ROUND(I152,2)</f>
        <v>0</v>
      </c>
      <c r="K152" s="75" t="s">
        <v>107</v>
      </c>
      <c r="L152" s="54" t="str">
        <f t="shared" si="11"/>
        <v>B125Supply of Precast Sidewalk BlocksCW 3235-R4m²</v>
      </c>
    </row>
    <row r="153" spans="1:12" s="238" customFormat="1" ht="34.5" customHeight="1">
      <c r="A153" s="240" t="s">
        <v>278</v>
      </c>
      <c r="B153" s="3" t="s">
        <v>453</v>
      </c>
      <c r="C153" s="4" t="s">
        <v>280</v>
      </c>
      <c r="D153" s="5" t="s">
        <v>281</v>
      </c>
      <c r="E153" s="2"/>
      <c r="F153" s="6"/>
      <c r="G153" s="7" t="s">
        <v>2</v>
      </c>
      <c r="H153" s="33"/>
      <c r="I153" s="162"/>
      <c r="J153" s="301"/>
      <c r="K153" s="97" t="s">
        <v>282</v>
      </c>
      <c r="L153" s="54" t="str">
        <f t="shared" si="11"/>
        <v>B135Concrete Curb InstallationCW 3240-R4</v>
      </c>
    </row>
    <row r="154" spans="1:12" s="239" customFormat="1" ht="49.5" customHeight="1">
      <c r="A154" s="240" t="s">
        <v>363</v>
      </c>
      <c r="B154" s="8" t="s">
        <v>60</v>
      </c>
      <c r="C154" s="4" t="s">
        <v>627</v>
      </c>
      <c r="D154" s="5" t="s">
        <v>330</v>
      </c>
      <c r="E154" s="2" t="s">
        <v>143</v>
      </c>
      <c r="F154" s="17">
        <v>500</v>
      </c>
      <c r="G154" s="19">
        <v>50</v>
      </c>
      <c r="H154" s="33">
        <f>F154*ROUND(G154,2)</f>
        <v>25000</v>
      </c>
      <c r="I154" s="181"/>
      <c r="J154" s="301">
        <f>F154*ROUND(I154,2)</f>
        <v>0</v>
      </c>
      <c r="K154" s="98" t="s">
        <v>364</v>
      </c>
      <c r="L154" s="54" t="str">
        <f t="shared" si="11"/>
        <v>B142Curb and Gutter (125mm ht, Barrier, Integral, - 600mm width, 150mm Plain Concrete Pavement)SD-200m</v>
      </c>
    </row>
    <row r="155" spans="1:12" s="239" customFormat="1" ht="49.5" customHeight="1">
      <c r="A155" s="240" t="s">
        <v>327</v>
      </c>
      <c r="B155" s="8" t="s">
        <v>118</v>
      </c>
      <c r="C155" s="4" t="s">
        <v>635</v>
      </c>
      <c r="D155" s="5" t="s">
        <v>328</v>
      </c>
      <c r="E155" s="2" t="s">
        <v>143</v>
      </c>
      <c r="F155" s="17">
        <v>40</v>
      </c>
      <c r="G155" s="19">
        <v>63</v>
      </c>
      <c r="H155" s="33">
        <f aca="true" t="shared" si="12" ref="H155:H162">F155*ROUND(G155,2)</f>
        <v>2520</v>
      </c>
      <c r="I155" s="181"/>
      <c r="J155" s="301">
        <f aca="true" t="shared" si="13" ref="J155:J162">F155*ROUND(I155,2)</f>
        <v>0</v>
      </c>
      <c r="K155" s="98" t="s">
        <v>144</v>
      </c>
      <c r="L155" s="54" t="str">
        <f t="shared" si="11"/>
        <v>B143Curb and Gutter (125mm ht, Modified Barrier, Integral, - 600mm width, 150mm Plain Concrete Pavement)SD-200 SD-203Bm</v>
      </c>
    </row>
    <row r="156" spans="1:12" s="259" customFormat="1" ht="49.5" customHeight="1">
      <c r="A156" s="243" t="s">
        <v>329</v>
      </c>
      <c r="B156" s="42" t="s">
        <v>207</v>
      </c>
      <c r="C156" s="37" t="s">
        <v>616</v>
      </c>
      <c r="D156" s="38" t="s">
        <v>330</v>
      </c>
      <c r="E156" s="39" t="s">
        <v>143</v>
      </c>
      <c r="F156" s="43">
        <v>50</v>
      </c>
      <c r="G156" s="85">
        <v>55</v>
      </c>
      <c r="H156" s="41">
        <f t="shared" si="12"/>
        <v>2750</v>
      </c>
      <c r="I156" s="183"/>
      <c r="J156" s="304">
        <f t="shared" si="13"/>
        <v>0</v>
      </c>
      <c r="K156" s="102" t="s">
        <v>331</v>
      </c>
      <c r="L156" s="244" t="str">
        <f t="shared" si="11"/>
        <v>B145Curb and Gutter (Ramp Curb, Integral, - 600mm width, 150mm Plain Concrete Pavement)SD-200m</v>
      </c>
    </row>
    <row r="157" spans="1:12" s="238" customFormat="1" ht="34.5" customHeight="1">
      <c r="A157" s="240" t="s">
        <v>284</v>
      </c>
      <c r="B157" s="3" t="s">
        <v>454</v>
      </c>
      <c r="C157" s="4" t="s">
        <v>286</v>
      </c>
      <c r="D157" s="5" t="s">
        <v>274</v>
      </c>
      <c r="E157" s="2"/>
      <c r="F157" s="6"/>
      <c r="G157" s="7" t="s">
        <v>2</v>
      </c>
      <c r="H157" s="33"/>
      <c r="I157" s="162"/>
      <c r="J157" s="301"/>
      <c r="K157" s="76" t="s">
        <v>287</v>
      </c>
      <c r="L157" s="54" t="str">
        <f t="shared" si="11"/>
        <v>B154Concrete Curb RenewalCW 3240-R4</v>
      </c>
    </row>
    <row r="158" spans="1:12" s="238" customFormat="1" ht="34.5" customHeight="1">
      <c r="A158" s="240" t="s">
        <v>288</v>
      </c>
      <c r="B158" s="8" t="s">
        <v>60</v>
      </c>
      <c r="C158" s="4" t="s">
        <v>372</v>
      </c>
      <c r="D158" s="5" t="s">
        <v>289</v>
      </c>
      <c r="E158" s="2"/>
      <c r="F158" s="6"/>
      <c r="G158" s="7"/>
      <c r="H158" s="33">
        <f t="shared" si="12"/>
        <v>0</v>
      </c>
      <c r="I158" s="162"/>
      <c r="J158" s="301">
        <f t="shared" si="13"/>
        <v>0</v>
      </c>
      <c r="K158" s="99" t="s">
        <v>290</v>
      </c>
      <c r="L158" s="54" t="str">
        <f t="shared" si="11"/>
        <v>B155Barrier (150mm ht, Dowelled)SD-205,SD206A</v>
      </c>
    </row>
    <row r="159" spans="1:12" s="238" customFormat="1" ht="34.5" customHeight="1">
      <c r="A159" s="240" t="s">
        <v>291</v>
      </c>
      <c r="B159" s="9"/>
      <c r="C159" s="4" t="s">
        <v>292</v>
      </c>
      <c r="D159" s="5"/>
      <c r="E159" s="2" t="s">
        <v>143</v>
      </c>
      <c r="F159" s="6">
        <v>10</v>
      </c>
      <c r="G159" s="7">
        <v>43</v>
      </c>
      <c r="H159" s="33">
        <f t="shared" si="12"/>
        <v>430</v>
      </c>
      <c r="I159" s="181"/>
      <c r="J159" s="301">
        <f t="shared" si="13"/>
        <v>0</v>
      </c>
      <c r="K159" s="75"/>
      <c r="L159" s="54" t="str">
        <f t="shared" si="11"/>
        <v>B156a) 3 m and lessm</v>
      </c>
    </row>
    <row r="160" spans="1:12" s="238" customFormat="1" ht="34.5" customHeight="1">
      <c r="A160" s="240" t="s">
        <v>293</v>
      </c>
      <c r="B160" s="9"/>
      <c r="C160" s="4" t="s">
        <v>294</v>
      </c>
      <c r="D160" s="5"/>
      <c r="E160" s="2" t="s">
        <v>143</v>
      </c>
      <c r="F160" s="6">
        <v>10</v>
      </c>
      <c r="G160" s="7">
        <v>38</v>
      </c>
      <c r="H160" s="33">
        <f t="shared" si="12"/>
        <v>380</v>
      </c>
      <c r="I160" s="181"/>
      <c r="J160" s="301">
        <f t="shared" si="13"/>
        <v>0</v>
      </c>
      <c r="K160" s="75"/>
      <c r="L160" s="54" t="str">
        <f t="shared" si="11"/>
        <v>B157b) Greater than 3m and less than 30 mm</v>
      </c>
    </row>
    <row r="161" spans="1:12" s="242" customFormat="1" ht="34.5" customHeight="1">
      <c r="A161" s="241" t="s">
        <v>352</v>
      </c>
      <c r="B161" s="29" t="s">
        <v>118</v>
      </c>
      <c r="C161" s="11" t="s">
        <v>334</v>
      </c>
      <c r="D161" s="12" t="s">
        <v>623</v>
      </c>
      <c r="E161" s="13" t="s">
        <v>143</v>
      </c>
      <c r="F161" s="14">
        <v>20</v>
      </c>
      <c r="G161" s="18">
        <f>40+10</f>
        <v>50</v>
      </c>
      <c r="H161" s="33">
        <f t="shared" si="12"/>
        <v>1000</v>
      </c>
      <c r="I161" s="182"/>
      <c r="J161" s="301">
        <f t="shared" si="13"/>
        <v>0</v>
      </c>
      <c r="K161" s="77" t="s">
        <v>311</v>
      </c>
      <c r="L161" s="52" t="str">
        <f t="shared" si="11"/>
        <v>B184Ramp CurbSD-229Cm</v>
      </c>
    </row>
    <row r="162" spans="1:12" s="238" customFormat="1" ht="39.75" customHeight="1">
      <c r="A162" s="240" t="s">
        <v>348</v>
      </c>
      <c r="B162" s="3" t="s">
        <v>455</v>
      </c>
      <c r="C162" s="4" t="s">
        <v>350</v>
      </c>
      <c r="D162" s="5" t="s">
        <v>351</v>
      </c>
      <c r="E162" s="2" t="s">
        <v>55</v>
      </c>
      <c r="F162" s="6">
        <v>5</v>
      </c>
      <c r="G162" s="7">
        <v>45</v>
      </c>
      <c r="H162" s="33">
        <f t="shared" si="12"/>
        <v>225</v>
      </c>
      <c r="I162" s="181"/>
      <c r="J162" s="301">
        <f t="shared" si="13"/>
        <v>0</v>
      </c>
      <c r="K162" s="75"/>
      <c r="L162" s="54" t="str">
        <f t="shared" si="11"/>
        <v>B189Regrading Existing Interlocking Paving StonesCW 3330-R3m²</v>
      </c>
    </row>
    <row r="163" spans="1:12" s="238" customFormat="1" ht="34.5" customHeight="1">
      <c r="A163" s="240" t="s">
        <v>108</v>
      </c>
      <c r="B163" s="3" t="s">
        <v>456</v>
      </c>
      <c r="C163" s="4" t="s">
        <v>110</v>
      </c>
      <c r="D163" s="5" t="s">
        <v>111</v>
      </c>
      <c r="E163" s="80"/>
      <c r="F163" s="6"/>
      <c r="G163" s="7"/>
      <c r="H163" s="33"/>
      <c r="I163" s="162"/>
      <c r="J163" s="301"/>
      <c r="K163" s="75" t="s">
        <v>112</v>
      </c>
      <c r="L163" s="54" t="str">
        <f aca="true" t="shared" si="14" ref="L163:L174">CLEAN(CONCATENATE(TRIM(A163),TRIM(C163),TRIM(D163),TRIM(E163)))</f>
        <v>B190Construction of Asphaltic Concrete OverlayCW 3410-R5</v>
      </c>
    </row>
    <row r="164" spans="1:12" s="238" customFormat="1" ht="34.5" customHeight="1">
      <c r="A164" s="240" t="s">
        <v>113</v>
      </c>
      <c r="B164" s="8" t="s">
        <v>60</v>
      </c>
      <c r="C164" s="4" t="s">
        <v>114</v>
      </c>
      <c r="D164" s="5"/>
      <c r="E164" s="2"/>
      <c r="F164" s="6"/>
      <c r="G164" s="7"/>
      <c r="H164" s="33"/>
      <c r="I164" s="162"/>
      <c r="J164" s="301"/>
      <c r="K164" s="75"/>
      <c r="L164" s="54" t="str">
        <f t="shared" si="14"/>
        <v>B191Main Line Paving</v>
      </c>
    </row>
    <row r="165" spans="1:12" s="238" customFormat="1" ht="34.5" customHeight="1">
      <c r="A165" s="240" t="s">
        <v>116</v>
      </c>
      <c r="B165" s="9"/>
      <c r="C165" s="4" t="s">
        <v>121</v>
      </c>
      <c r="D165" s="5"/>
      <c r="E165" s="2" t="s">
        <v>61</v>
      </c>
      <c r="F165" s="6">
        <v>600</v>
      </c>
      <c r="G165" s="7">
        <v>57</v>
      </c>
      <c r="H165" s="33">
        <f>F165*ROUND(G165,2)</f>
        <v>34200</v>
      </c>
      <c r="I165" s="181"/>
      <c r="J165" s="301">
        <f>F165*ROUND(I165,2)</f>
        <v>0</v>
      </c>
      <c r="K165" s="75"/>
      <c r="L165" s="54" t="str">
        <f t="shared" si="14"/>
        <v>B193a) Type IAtonne</v>
      </c>
    </row>
    <row r="166" spans="1:12" s="238" customFormat="1" ht="34.5" customHeight="1">
      <c r="A166" s="240" t="s">
        <v>117</v>
      </c>
      <c r="B166" s="8" t="s">
        <v>118</v>
      </c>
      <c r="C166" s="4" t="s">
        <v>119</v>
      </c>
      <c r="D166" s="5"/>
      <c r="E166" s="2"/>
      <c r="F166" s="6"/>
      <c r="G166" s="7"/>
      <c r="H166" s="33"/>
      <c r="I166" s="162"/>
      <c r="J166" s="301"/>
      <c r="K166" s="75"/>
      <c r="L166" s="54" t="str">
        <f t="shared" si="14"/>
        <v>B194Tie-ins and Approaches</v>
      </c>
    </row>
    <row r="167" spans="1:12" s="238" customFormat="1" ht="34.5" customHeight="1">
      <c r="A167" s="240" t="s">
        <v>120</v>
      </c>
      <c r="B167" s="9"/>
      <c r="C167" s="4" t="s">
        <v>121</v>
      </c>
      <c r="D167" s="5"/>
      <c r="E167" s="2" t="s">
        <v>61</v>
      </c>
      <c r="F167" s="6">
        <v>20</v>
      </c>
      <c r="G167" s="7">
        <v>90</v>
      </c>
      <c r="H167" s="33">
        <f>F167*ROUND(G167,2)</f>
        <v>1800</v>
      </c>
      <c r="I167" s="181"/>
      <c r="J167" s="301">
        <f>F167*ROUND(I167,2)</f>
        <v>0</v>
      </c>
      <c r="K167" s="75"/>
      <c r="L167" s="54" t="str">
        <f t="shared" si="14"/>
        <v>B195a) Type IAtonne</v>
      </c>
    </row>
    <row r="168" spans="1:12" s="238" customFormat="1" ht="34.5" customHeight="1">
      <c r="A168" s="240" t="s">
        <v>122</v>
      </c>
      <c r="B168" s="9"/>
      <c r="C168" s="4" t="s">
        <v>428</v>
      </c>
      <c r="D168" s="5"/>
      <c r="E168" s="2" t="s">
        <v>61</v>
      </c>
      <c r="F168" s="6">
        <v>20</v>
      </c>
      <c r="G168" s="7">
        <v>90</v>
      </c>
      <c r="H168" s="33">
        <f>F168*ROUND(G168,2)</f>
        <v>1800</v>
      </c>
      <c r="I168" s="181"/>
      <c r="J168" s="301">
        <f>F168*ROUND(I168,2)</f>
        <v>0</v>
      </c>
      <c r="K168" s="75"/>
      <c r="L168" s="54" t="str">
        <f t="shared" si="14"/>
        <v>B197b) Type IItonne</v>
      </c>
    </row>
    <row r="169" spans="1:12" s="115" customFormat="1" ht="34.5" customHeight="1">
      <c r="A169" s="240" t="s">
        <v>123</v>
      </c>
      <c r="B169" s="3" t="s">
        <v>457</v>
      </c>
      <c r="C169" s="4" t="s">
        <v>124</v>
      </c>
      <c r="D169" s="5" t="s">
        <v>125</v>
      </c>
      <c r="E169" s="2"/>
      <c r="F169" s="6"/>
      <c r="G169" s="7" t="s">
        <v>2</v>
      </c>
      <c r="H169" s="33"/>
      <c r="I169" s="181"/>
      <c r="J169" s="301"/>
      <c r="K169" s="75"/>
      <c r="L169" s="54" t="str">
        <f t="shared" si="14"/>
        <v>B200Planing of PavementCW 3450-R3</v>
      </c>
    </row>
    <row r="170" spans="1:12" s="80" customFormat="1" ht="34.5" customHeight="1">
      <c r="A170" s="240" t="s">
        <v>126</v>
      </c>
      <c r="B170" s="8" t="s">
        <v>60</v>
      </c>
      <c r="C170" s="4" t="s">
        <v>127</v>
      </c>
      <c r="D170" s="5" t="s">
        <v>2</v>
      </c>
      <c r="E170" s="2" t="s">
        <v>55</v>
      </c>
      <c r="F170" s="6">
        <v>100</v>
      </c>
      <c r="G170" s="7">
        <v>10</v>
      </c>
      <c r="H170" s="33">
        <f>F170*ROUND(G170,2)</f>
        <v>1000</v>
      </c>
      <c r="I170" s="181"/>
      <c r="J170" s="301">
        <f>F170*ROUND(I170,2)</f>
        <v>0</v>
      </c>
      <c r="K170" s="75" t="s">
        <v>128</v>
      </c>
      <c r="L170" s="54" t="str">
        <f t="shared" si="14"/>
        <v>B2010 - 50 mm Depth (Asphalt)m²</v>
      </c>
    </row>
    <row r="171" spans="1:12" s="115" customFormat="1" ht="39.75" customHeight="1">
      <c r="A171" s="240" t="s">
        <v>345</v>
      </c>
      <c r="B171" s="3" t="s">
        <v>458</v>
      </c>
      <c r="C171" s="4" t="s">
        <v>346</v>
      </c>
      <c r="D171" s="5" t="s">
        <v>625</v>
      </c>
      <c r="E171" s="2" t="s">
        <v>55</v>
      </c>
      <c r="F171" s="17">
        <v>1950</v>
      </c>
      <c r="G171" s="7">
        <v>3.5</v>
      </c>
      <c r="H171" s="33">
        <f>F171*ROUND(G171,2)</f>
        <v>6825</v>
      </c>
      <c r="I171" s="181"/>
      <c r="J171" s="301">
        <f>F171*ROUND(I171,2)</f>
        <v>0</v>
      </c>
      <c r="K171" s="87" t="s">
        <v>347</v>
      </c>
      <c r="L171" s="54" t="str">
        <f t="shared" si="14"/>
        <v>B205Moisture Barrier/Stress Absorption Geotextile FabricE9m²</v>
      </c>
    </row>
    <row r="172" spans="1:12" s="238" customFormat="1" ht="34.5" customHeight="1">
      <c r="A172" s="53" t="s">
        <v>337</v>
      </c>
      <c r="B172" s="3" t="s">
        <v>459</v>
      </c>
      <c r="C172" s="4" t="s">
        <v>338</v>
      </c>
      <c r="D172" s="5" t="s">
        <v>341</v>
      </c>
      <c r="E172" s="2" t="s">
        <v>55</v>
      </c>
      <c r="F172" s="6">
        <v>100</v>
      </c>
      <c r="G172" s="7">
        <v>30</v>
      </c>
      <c r="H172" s="33">
        <f>F172*ROUND(G172,2)</f>
        <v>3000</v>
      </c>
      <c r="I172" s="181"/>
      <c r="J172" s="301">
        <f>F172*ROUND(I172,2)</f>
        <v>0</v>
      </c>
      <c r="K172" s="75"/>
      <c r="L172" s="54" t="str">
        <f t="shared" si="14"/>
        <v>B207Pavement PatchingE10m²</v>
      </c>
    </row>
    <row r="173" spans="1:12" s="238" customFormat="1" ht="34.5" customHeight="1">
      <c r="A173" s="53" t="s">
        <v>339</v>
      </c>
      <c r="B173" s="3" t="s">
        <v>460</v>
      </c>
      <c r="C173" s="4" t="s">
        <v>340</v>
      </c>
      <c r="D173" s="5" t="s">
        <v>626</v>
      </c>
      <c r="E173" s="2" t="s">
        <v>55</v>
      </c>
      <c r="F173" s="17">
        <v>2500</v>
      </c>
      <c r="G173" s="19">
        <v>3</v>
      </c>
      <c r="H173" s="33">
        <f>F173*ROUND(G173,2)</f>
        <v>7500</v>
      </c>
      <c r="I173" s="181"/>
      <c r="J173" s="301">
        <f>F173*ROUND(I173,2)</f>
        <v>0</v>
      </c>
      <c r="K173" s="75" t="s">
        <v>342</v>
      </c>
      <c r="L173" s="54" t="str">
        <f t="shared" si="14"/>
        <v>B208Cracking and Seating PavementE8m²</v>
      </c>
    </row>
    <row r="174" spans="1:12" s="238" customFormat="1" ht="34.5" customHeight="1">
      <c r="A174" s="53" t="s">
        <v>343</v>
      </c>
      <c r="B174" s="3" t="s">
        <v>461</v>
      </c>
      <c r="C174" s="4" t="s">
        <v>344</v>
      </c>
      <c r="D174" s="5" t="s">
        <v>626</v>
      </c>
      <c r="E174" s="2" t="s">
        <v>143</v>
      </c>
      <c r="F174" s="17">
        <v>450</v>
      </c>
      <c r="G174" s="19">
        <v>6</v>
      </c>
      <c r="H174" s="33">
        <f>F174*ROUND(G174,2)</f>
        <v>2700</v>
      </c>
      <c r="I174" s="181"/>
      <c r="J174" s="301">
        <f>F174*ROUND(I174,2)</f>
        <v>0</v>
      </c>
      <c r="K174" s="75"/>
      <c r="L174" s="54" t="str">
        <f t="shared" si="14"/>
        <v>B209Partial Depth Saw-CuttingE8m</v>
      </c>
    </row>
    <row r="175" spans="1:10" ht="34.5" customHeight="1">
      <c r="A175" s="235"/>
      <c r="B175" s="83"/>
      <c r="C175" s="25" t="s">
        <v>21</v>
      </c>
      <c r="D175" s="68"/>
      <c r="E175" s="69"/>
      <c r="F175" s="69"/>
      <c r="G175" s="69"/>
      <c r="H175" s="70"/>
      <c r="I175" s="161"/>
      <c r="J175" s="300"/>
    </row>
    <row r="176" spans="1:12" s="239" customFormat="1" ht="34.5" customHeight="1">
      <c r="A176" s="53" t="s">
        <v>150</v>
      </c>
      <c r="B176" s="3" t="s">
        <v>462</v>
      </c>
      <c r="C176" s="4" t="s">
        <v>152</v>
      </c>
      <c r="D176" s="5" t="s">
        <v>153</v>
      </c>
      <c r="E176" s="2" t="s">
        <v>143</v>
      </c>
      <c r="F176" s="17">
        <v>500</v>
      </c>
      <c r="G176" s="19">
        <v>3</v>
      </c>
      <c r="H176" s="33">
        <f>F176*ROUND(G176,2)</f>
        <v>1500</v>
      </c>
      <c r="I176" s="181"/>
      <c r="J176" s="301">
        <f>F176*ROUND(I176,2)</f>
        <v>0</v>
      </c>
      <c r="K176" s="75" t="s">
        <v>154</v>
      </c>
      <c r="L176" s="54" t="str">
        <f>CLEAN(CONCATENATE(TRIM(A176),TRIM(C176),TRIM(D176),TRIM(E176)))</f>
        <v>D006Reflective Crack MaintenanceCW 3250-R5m</v>
      </c>
    </row>
    <row r="177" spans="1:10" ht="39.75" customHeight="1">
      <c r="A177" s="246"/>
      <c r="B177" s="83"/>
      <c r="C177" s="25" t="s">
        <v>22</v>
      </c>
      <c r="D177" s="84"/>
      <c r="E177" s="69"/>
      <c r="F177" s="69"/>
      <c r="G177" s="69"/>
      <c r="H177" s="70"/>
      <c r="I177" s="165"/>
      <c r="J177" s="305"/>
    </row>
    <row r="178" spans="1:12" s="236" customFormat="1" ht="34.5" customHeight="1">
      <c r="A178" s="50" t="s">
        <v>317</v>
      </c>
      <c r="B178" s="15" t="s">
        <v>463</v>
      </c>
      <c r="C178" s="11" t="s">
        <v>319</v>
      </c>
      <c r="D178" s="12" t="s">
        <v>614</v>
      </c>
      <c r="E178" s="13"/>
      <c r="F178" s="16"/>
      <c r="G178" s="18"/>
      <c r="H178" s="33"/>
      <c r="I178" s="164"/>
      <c r="J178" s="301"/>
      <c r="K178" s="77" t="s">
        <v>320</v>
      </c>
      <c r="L178" s="52" t="str">
        <f>CLEAN(CONCATENATE(TRIM(A178),TRIM(C178),TRIM(D178),TRIM(E178)))</f>
        <v>E006Catch PitCW 2130-R8</v>
      </c>
    </row>
    <row r="179" spans="1:12" s="239" customFormat="1" ht="34.5" customHeight="1">
      <c r="A179" s="53" t="s">
        <v>321</v>
      </c>
      <c r="B179" s="8" t="s">
        <v>60</v>
      </c>
      <c r="C179" s="4" t="s">
        <v>322</v>
      </c>
      <c r="D179" s="5"/>
      <c r="E179" s="2" t="s">
        <v>161</v>
      </c>
      <c r="F179" s="17">
        <v>8</v>
      </c>
      <c r="G179" s="7">
        <v>1500</v>
      </c>
      <c r="H179" s="33">
        <f>F179*ROUND(G179,2)</f>
        <v>12000</v>
      </c>
      <c r="I179" s="181"/>
      <c r="J179" s="301">
        <f>F179*ROUND(I179,2)</f>
        <v>0</v>
      </c>
      <c r="K179" s="75" t="s">
        <v>162</v>
      </c>
      <c r="L179" s="54" t="str">
        <f>CLEAN(CONCATENATE(TRIM(A179),TRIM(C179),TRIM(D179),TRIM(E179)))</f>
        <v>E007SD-023each</v>
      </c>
    </row>
    <row r="180" spans="1:12" s="247" customFormat="1" ht="34.5" customHeight="1">
      <c r="A180" s="250" t="s">
        <v>323</v>
      </c>
      <c r="B180" s="44" t="s">
        <v>464</v>
      </c>
      <c r="C180" s="37" t="s">
        <v>325</v>
      </c>
      <c r="D180" s="38" t="s">
        <v>614</v>
      </c>
      <c r="E180" s="39" t="s">
        <v>143</v>
      </c>
      <c r="F180" s="43">
        <v>8</v>
      </c>
      <c r="G180" s="85">
        <v>200</v>
      </c>
      <c r="H180" s="41">
        <f>F180*ROUND(G180,2)</f>
        <v>1600</v>
      </c>
      <c r="I180" s="183"/>
      <c r="J180" s="304">
        <f>F180*ROUND(I180,2)</f>
        <v>0</v>
      </c>
      <c r="K180" s="79" t="s">
        <v>326</v>
      </c>
      <c r="L180" s="244" t="str">
        <f>CLEAN(CONCATENATE(TRIM(A180),TRIM(C180),TRIM(D180),TRIM(E180)))</f>
        <v>E012Catch Pit Connection PipeCW 2130-R8m</v>
      </c>
    </row>
    <row r="181" spans="1:10" ht="34.5" customHeight="1">
      <c r="A181" s="235"/>
      <c r="B181" s="95"/>
      <c r="C181" s="25" t="s">
        <v>23</v>
      </c>
      <c r="D181" s="68"/>
      <c r="E181" s="94"/>
      <c r="F181" s="69"/>
      <c r="G181" s="69"/>
      <c r="H181" s="70"/>
      <c r="I181" s="161"/>
      <c r="J181" s="300"/>
    </row>
    <row r="182" spans="1:12" s="238" customFormat="1" ht="39.75" customHeight="1">
      <c r="A182" s="53" t="s">
        <v>194</v>
      </c>
      <c r="B182" s="3" t="s">
        <v>465</v>
      </c>
      <c r="C182" s="4" t="s">
        <v>196</v>
      </c>
      <c r="D182" s="5" t="s">
        <v>197</v>
      </c>
      <c r="E182" s="2" t="s">
        <v>161</v>
      </c>
      <c r="F182" s="17">
        <v>2</v>
      </c>
      <c r="G182" s="19">
        <v>250</v>
      </c>
      <c r="H182" s="33">
        <f>F182*ROUND(G182,2)</f>
        <v>500</v>
      </c>
      <c r="I182" s="181"/>
      <c r="J182" s="301">
        <f>F182*ROUND(I182,2)</f>
        <v>0</v>
      </c>
      <c r="K182" s="75" t="s">
        <v>198</v>
      </c>
      <c r="L182" s="54" t="str">
        <f aca="true" t="shared" si="15" ref="L182:L193">CLEAN(CONCATENATE(TRIM(A182),TRIM(C182),TRIM(D182),TRIM(E182)))</f>
        <v>F001Adjustment of Existing Catchbasins / ManholesCW 3210-R5each</v>
      </c>
    </row>
    <row r="183" spans="1:12" s="238" customFormat="1" ht="39.75" customHeight="1">
      <c r="A183" s="53" t="s">
        <v>306</v>
      </c>
      <c r="B183" s="3" t="s">
        <v>466</v>
      </c>
      <c r="C183" s="4" t="s">
        <v>308</v>
      </c>
      <c r="D183" s="5" t="s">
        <v>197</v>
      </c>
      <c r="E183" s="2" t="s">
        <v>309</v>
      </c>
      <c r="F183" s="17">
        <v>1</v>
      </c>
      <c r="G183" s="19">
        <v>700</v>
      </c>
      <c r="H183" s="33">
        <f>F183*ROUND(G183,2)</f>
        <v>700</v>
      </c>
      <c r="I183" s="181"/>
      <c r="J183" s="301">
        <f>F183*ROUND(I183,2)</f>
        <v>0</v>
      </c>
      <c r="K183" s="75"/>
      <c r="L183" s="54" t="str">
        <f t="shared" si="15"/>
        <v>F002Installation of Precast Concrete Ring SectionsCW 3210-R5vert. m</v>
      </c>
    </row>
    <row r="184" spans="1:12" s="239" customFormat="1" ht="34.5" customHeight="1">
      <c r="A184" s="53" t="s">
        <v>199</v>
      </c>
      <c r="B184" s="3" t="s">
        <v>467</v>
      </c>
      <c r="C184" s="4" t="s">
        <v>201</v>
      </c>
      <c r="D184" s="5" t="s">
        <v>197</v>
      </c>
      <c r="E184" s="2"/>
      <c r="F184" s="17"/>
      <c r="G184" s="19"/>
      <c r="H184" s="33"/>
      <c r="I184" s="162"/>
      <c r="J184" s="301"/>
      <c r="K184" s="75"/>
      <c r="L184" s="54" t="str">
        <f t="shared" si="15"/>
        <v>F003Installation of Cast Iron Lifter Ring InsertsCW 3210-R5</v>
      </c>
    </row>
    <row r="185" spans="1:12" s="238" customFormat="1" ht="34.5" customHeight="1">
      <c r="A185" s="53" t="s">
        <v>202</v>
      </c>
      <c r="B185" s="8" t="s">
        <v>60</v>
      </c>
      <c r="C185" s="4" t="s">
        <v>203</v>
      </c>
      <c r="D185" s="5"/>
      <c r="E185" s="2" t="s">
        <v>161</v>
      </c>
      <c r="F185" s="17">
        <v>2</v>
      </c>
      <c r="G185" s="19">
        <v>250</v>
      </c>
      <c r="H185" s="33">
        <f aca="true" t="shared" si="16" ref="H185:H193">F185*ROUND(G185,2)</f>
        <v>500</v>
      </c>
      <c r="I185" s="181"/>
      <c r="J185" s="301">
        <f aca="true" t="shared" si="17" ref="J185:J193">F185*ROUND(I185,2)</f>
        <v>0</v>
      </c>
      <c r="K185" s="75"/>
      <c r="L185" s="54" t="str">
        <f t="shared" si="15"/>
        <v>F00438mmeach</v>
      </c>
    </row>
    <row r="186" spans="1:12" s="238" customFormat="1" ht="34.5" customHeight="1">
      <c r="A186" s="53" t="s">
        <v>204</v>
      </c>
      <c r="B186" s="8" t="s">
        <v>118</v>
      </c>
      <c r="C186" s="4" t="s">
        <v>205</v>
      </c>
      <c r="D186" s="5"/>
      <c r="E186" s="2" t="s">
        <v>161</v>
      </c>
      <c r="F186" s="17">
        <v>2</v>
      </c>
      <c r="G186" s="19">
        <v>260</v>
      </c>
      <c r="H186" s="33">
        <f t="shared" si="16"/>
        <v>520</v>
      </c>
      <c r="I186" s="181"/>
      <c r="J186" s="301">
        <f t="shared" si="17"/>
        <v>0</v>
      </c>
      <c r="K186" s="75"/>
      <c r="L186" s="54" t="str">
        <f t="shared" si="15"/>
        <v>F00551mmeach</v>
      </c>
    </row>
    <row r="187" spans="1:12" s="238" customFormat="1" ht="34.5" customHeight="1">
      <c r="A187" s="53" t="s">
        <v>206</v>
      </c>
      <c r="B187" s="8" t="s">
        <v>207</v>
      </c>
      <c r="C187" s="4" t="s">
        <v>208</v>
      </c>
      <c r="D187" s="5"/>
      <c r="E187" s="2" t="s">
        <v>161</v>
      </c>
      <c r="F187" s="17">
        <v>2</v>
      </c>
      <c r="G187" s="19">
        <v>270</v>
      </c>
      <c r="H187" s="33">
        <f t="shared" si="16"/>
        <v>540</v>
      </c>
      <c r="I187" s="181"/>
      <c r="J187" s="301">
        <f t="shared" si="17"/>
        <v>0</v>
      </c>
      <c r="K187" s="75"/>
      <c r="L187" s="54" t="str">
        <f t="shared" si="15"/>
        <v>F00664mmeach</v>
      </c>
    </row>
    <row r="188" spans="1:12" s="238" customFormat="1" ht="34.5" customHeight="1">
      <c r="A188" s="53" t="s">
        <v>209</v>
      </c>
      <c r="B188" s="8" t="s">
        <v>146</v>
      </c>
      <c r="C188" s="4" t="s">
        <v>210</v>
      </c>
      <c r="D188" s="5"/>
      <c r="E188" s="2" t="s">
        <v>161</v>
      </c>
      <c r="F188" s="17">
        <v>2</v>
      </c>
      <c r="G188" s="19">
        <v>280</v>
      </c>
      <c r="H188" s="33">
        <f t="shared" si="16"/>
        <v>560</v>
      </c>
      <c r="I188" s="181"/>
      <c r="J188" s="301">
        <f t="shared" si="17"/>
        <v>0</v>
      </c>
      <c r="K188" s="75"/>
      <c r="L188" s="54" t="str">
        <f t="shared" si="15"/>
        <v>F00776mmeach</v>
      </c>
    </row>
    <row r="189" spans="1:12" s="239" customFormat="1" ht="39.75" customHeight="1">
      <c r="A189" s="53" t="s">
        <v>211</v>
      </c>
      <c r="B189" s="3" t="s">
        <v>468</v>
      </c>
      <c r="C189" s="4" t="s">
        <v>213</v>
      </c>
      <c r="D189" s="5" t="s">
        <v>197</v>
      </c>
      <c r="E189" s="2" t="s">
        <v>161</v>
      </c>
      <c r="F189" s="17">
        <v>3</v>
      </c>
      <c r="G189" s="19">
        <v>95</v>
      </c>
      <c r="H189" s="33">
        <f t="shared" si="16"/>
        <v>285</v>
      </c>
      <c r="I189" s="181"/>
      <c r="J189" s="301">
        <f t="shared" si="17"/>
        <v>0</v>
      </c>
      <c r="K189" s="75"/>
      <c r="L189" s="54" t="str">
        <f t="shared" si="15"/>
        <v>F009Adjustment of Existing Watermain Valve BoxesCW 3210-R5each</v>
      </c>
    </row>
    <row r="190" spans="1:12" s="239" customFormat="1" ht="39.75" customHeight="1">
      <c r="A190" s="53" t="s">
        <v>214</v>
      </c>
      <c r="B190" s="3" t="s">
        <v>469</v>
      </c>
      <c r="C190" s="4" t="s">
        <v>216</v>
      </c>
      <c r="D190" s="5" t="s">
        <v>197</v>
      </c>
      <c r="E190" s="2" t="s">
        <v>161</v>
      </c>
      <c r="F190" s="17">
        <v>1</v>
      </c>
      <c r="G190" s="19">
        <v>250</v>
      </c>
      <c r="H190" s="33">
        <f t="shared" si="16"/>
        <v>250</v>
      </c>
      <c r="I190" s="181"/>
      <c r="J190" s="301">
        <f t="shared" si="17"/>
        <v>0</v>
      </c>
      <c r="K190" s="75"/>
      <c r="L190" s="54" t="str">
        <f t="shared" si="15"/>
        <v>F010Installation of Watermain Valve Box Extendible Section InsertsCW 3210-R5each</v>
      </c>
    </row>
    <row r="191" spans="1:12" s="238" customFormat="1" ht="34.5" customHeight="1">
      <c r="A191" s="53" t="s">
        <v>217</v>
      </c>
      <c r="B191" s="3" t="s">
        <v>470</v>
      </c>
      <c r="C191" s="4" t="s">
        <v>219</v>
      </c>
      <c r="D191" s="5" t="s">
        <v>197</v>
      </c>
      <c r="E191" s="2" t="s">
        <v>161</v>
      </c>
      <c r="F191" s="17">
        <v>20</v>
      </c>
      <c r="G191" s="19">
        <v>55</v>
      </c>
      <c r="H191" s="33">
        <f t="shared" si="16"/>
        <v>1100</v>
      </c>
      <c r="I191" s="181"/>
      <c r="J191" s="301">
        <f t="shared" si="17"/>
        <v>0</v>
      </c>
      <c r="K191" s="75" t="s">
        <v>220</v>
      </c>
      <c r="L191" s="54" t="str">
        <f t="shared" si="15"/>
        <v>F011Adjustment of Existing Curb Stop BoxesCW 3210-R5each</v>
      </c>
    </row>
    <row r="192" spans="1:12" s="238" customFormat="1" ht="39.75" customHeight="1">
      <c r="A192" s="53" t="s">
        <v>221</v>
      </c>
      <c r="B192" s="3" t="s">
        <v>471</v>
      </c>
      <c r="C192" s="4" t="s">
        <v>223</v>
      </c>
      <c r="D192" s="5" t="s">
        <v>197</v>
      </c>
      <c r="E192" s="2" t="s">
        <v>161</v>
      </c>
      <c r="F192" s="17">
        <v>1</v>
      </c>
      <c r="G192" s="7">
        <v>500</v>
      </c>
      <c r="H192" s="33">
        <f t="shared" si="16"/>
        <v>500</v>
      </c>
      <c r="I192" s="181"/>
      <c r="J192" s="301">
        <f t="shared" si="17"/>
        <v>0</v>
      </c>
      <c r="K192" s="87" t="s">
        <v>224</v>
      </c>
      <c r="L192" s="54" t="str">
        <f t="shared" si="15"/>
        <v>F017Supply of Catchbasin / Manhole Frames and CoversCW 3210-R5each</v>
      </c>
    </row>
    <row r="193" spans="1:12" s="238" customFormat="1" ht="34.5" customHeight="1">
      <c r="A193" s="53" t="s">
        <v>225</v>
      </c>
      <c r="B193" s="3" t="s">
        <v>472</v>
      </c>
      <c r="C193" s="4" t="s">
        <v>227</v>
      </c>
      <c r="D193" s="5" t="s">
        <v>197</v>
      </c>
      <c r="E193" s="2" t="s">
        <v>161</v>
      </c>
      <c r="F193" s="17">
        <v>5</v>
      </c>
      <c r="G193" s="19">
        <v>100</v>
      </c>
      <c r="H193" s="33">
        <f t="shared" si="16"/>
        <v>500</v>
      </c>
      <c r="I193" s="181"/>
      <c r="J193" s="301">
        <f t="shared" si="17"/>
        <v>0</v>
      </c>
      <c r="K193" s="75" t="s">
        <v>228</v>
      </c>
      <c r="L193" s="54" t="str">
        <f t="shared" si="15"/>
        <v>F018Supply of Curb Stop Box Extendible SectionsCW 3210-R5each</v>
      </c>
    </row>
    <row r="194" spans="1:10" ht="34.5" customHeight="1">
      <c r="A194" s="235"/>
      <c r="B194" s="67"/>
      <c r="C194" s="25" t="s">
        <v>24</v>
      </c>
      <c r="D194" s="68"/>
      <c r="E194" s="73"/>
      <c r="F194" s="68"/>
      <c r="G194" s="68"/>
      <c r="H194" s="74"/>
      <c r="I194" s="161"/>
      <c r="J194" s="300"/>
    </row>
    <row r="195" spans="1:12" s="239" customFormat="1" ht="34.5" customHeight="1">
      <c r="A195" s="240" t="s">
        <v>229</v>
      </c>
      <c r="B195" s="3" t="s">
        <v>473</v>
      </c>
      <c r="C195" s="4" t="s">
        <v>231</v>
      </c>
      <c r="D195" s="5" t="s">
        <v>232</v>
      </c>
      <c r="E195" s="2"/>
      <c r="F195" s="6"/>
      <c r="G195" s="7" t="s">
        <v>2</v>
      </c>
      <c r="H195" s="33"/>
      <c r="I195" s="163"/>
      <c r="J195" s="306"/>
      <c r="K195" s="75" t="s">
        <v>233</v>
      </c>
      <c r="L195" s="54" t="str">
        <f>CLEAN(CONCATENATE(TRIM(A195),TRIM(C195),TRIM(D195),TRIM(E195)))</f>
        <v>G001SoddingCW 3510-R7</v>
      </c>
    </row>
    <row r="196" spans="1:12" s="238" customFormat="1" ht="34.5" customHeight="1">
      <c r="A196" s="240" t="s">
        <v>234</v>
      </c>
      <c r="B196" s="8" t="s">
        <v>60</v>
      </c>
      <c r="C196" s="4" t="s">
        <v>235</v>
      </c>
      <c r="D196" s="5"/>
      <c r="E196" s="2" t="s">
        <v>55</v>
      </c>
      <c r="F196" s="6">
        <v>150</v>
      </c>
      <c r="G196" s="7">
        <v>7.5</v>
      </c>
      <c r="H196" s="33">
        <f>F196*ROUND(G196,2)</f>
        <v>1125</v>
      </c>
      <c r="I196" s="181"/>
      <c r="J196" s="301">
        <f>F196*ROUND(I196,2)</f>
        <v>0</v>
      </c>
      <c r="K196" s="88"/>
      <c r="L196" s="54" t="str">
        <f>CLEAN(CONCATENATE(TRIM(A196),TRIM(C196),TRIM(D196),TRIM(E196)))</f>
        <v>G002width &lt; 600mmm²</v>
      </c>
    </row>
    <row r="197" spans="1:12" s="238" customFormat="1" ht="34.5" customHeight="1">
      <c r="A197" s="240" t="s">
        <v>236</v>
      </c>
      <c r="B197" s="8" t="s">
        <v>118</v>
      </c>
      <c r="C197" s="4" t="s">
        <v>237</v>
      </c>
      <c r="D197" s="5"/>
      <c r="E197" s="2" t="s">
        <v>55</v>
      </c>
      <c r="F197" s="6">
        <v>400</v>
      </c>
      <c r="G197" s="7">
        <v>6</v>
      </c>
      <c r="H197" s="33">
        <f>F197*ROUND(G197,2)</f>
        <v>2400</v>
      </c>
      <c r="I197" s="181"/>
      <c r="J197" s="301">
        <f>F197*ROUND(I197,2)</f>
        <v>0</v>
      </c>
      <c r="K197" s="75"/>
      <c r="L197" s="54" t="str">
        <f>CLEAN(CONCATENATE(TRIM(A197),TRIM(C197),TRIM(D197),TRIM(E197)))</f>
        <v>G003width &gt; or = 600mmm²</v>
      </c>
    </row>
    <row r="198" spans="1:10" s="233" customFormat="1" ht="34.5" customHeight="1" thickBot="1">
      <c r="A198" s="101"/>
      <c r="B198" s="89" t="s">
        <v>14</v>
      </c>
      <c r="C198" s="103" t="str">
        <f>C137</f>
        <v>Polson Av. Crack &amp; Seat Rehabilitation; Radford St. - Airlies St.</v>
      </c>
      <c r="D198" s="104"/>
      <c r="E198" s="105"/>
      <c r="F198" s="106"/>
      <c r="G198" s="101" t="s">
        <v>17</v>
      </c>
      <c r="H198" s="101">
        <f>SUM(H137:H197)</f>
        <v>141230</v>
      </c>
      <c r="I198" s="167" t="s">
        <v>17</v>
      </c>
      <c r="J198" s="316">
        <f>SUM(J137:J197)</f>
        <v>0</v>
      </c>
    </row>
    <row r="199" spans="1:12" ht="34.5" customHeight="1" thickTop="1">
      <c r="A199" s="234"/>
      <c r="B199" s="62" t="s">
        <v>15</v>
      </c>
      <c r="C199" s="63" t="s">
        <v>37</v>
      </c>
      <c r="D199" s="107"/>
      <c r="E199" s="108"/>
      <c r="F199" s="65"/>
      <c r="G199" s="65"/>
      <c r="H199" s="66"/>
      <c r="I199" s="160"/>
      <c r="J199" s="312" t="s">
        <v>2</v>
      </c>
      <c r="K199" s="233"/>
      <c r="L199" s="233"/>
    </row>
    <row r="200" spans="1:10" ht="34.5" customHeight="1">
      <c r="A200" s="235"/>
      <c r="B200" s="67"/>
      <c r="C200" s="24" t="s">
        <v>19</v>
      </c>
      <c r="D200" s="68"/>
      <c r="E200" s="69"/>
      <c r="F200" s="69"/>
      <c r="G200" s="69"/>
      <c r="H200" s="70"/>
      <c r="I200" s="161"/>
      <c r="J200" s="300"/>
    </row>
    <row r="201" spans="1:12" s="236" customFormat="1" ht="34.5" customHeight="1">
      <c r="A201" s="241" t="s">
        <v>63</v>
      </c>
      <c r="B201" s="15" t="s">
        <v>474</v>
      </c>
      <c r="C201" s="11" t="s">
        <v>65</v>
      </c>
      <c r="D201" s="12" t="s">
        <v>50</v>
      </c>
      <c r="E201" s="13" t="s">
        <v>51</v>
      </c>
      <c r="F201" s="14">
        <v>30</v>
      </c>
      <c r="G201" s="18">
        <v>36</v>
      </c>
      <c r="H201" s="33">
        <f>F201*ROUND(G201,2)</f>
        <v>1080</v>
      </c>
      <c r="I201" s="182"/>
      <c r="J201" s="301">
        <f>F201*ROUND(I201,2)</f>
        <v>0</v>
      </c>
      <c r="K201" s="77" t="s">
        <v>313</v>
      </c>
      <c r="L201" s="52" t="str">
        <f>CLEAN(CONCATENATE(TRIM(A201),TRIM(C201),TRIM(D201),TRIM(E201)))</f>
        <v>A010Supplying and Placing Base Course MaterialCW 3110-R7m³</v>
      </c>
    </row>
    <row r="202" spans="1:12" s="238" customFormat="1" ht="34.5" customHeight="1">
      <c r="A202" s="240" t="s">
        <v>68</v>
      </c>
      <c r="B202" s="3" t="s">
        <v>475</v>
      </c>
      <c r="C202" s="4" t="s">
        <v>70</v>
      </c>
      <c r="D202" s="5" t="s">
        <v>50</v>
      </c>
      <c r="E202" s="2" t="s">
        <v>55</v>
      </c>
      <c r="F202" s="6">
        <v>850</v>
      </c>
      <c r="G202" s="7">
        <v>2</v>
      </c>
      <c r="H202" s="33">
        <f>F202*ROUND(G202,2)</f>
        <v>1700</v>
      </c>
      <c r="I202" s="181"/>
      <c r="J202" s="301">
        <f>F202*ROUND(I202,2)</f>
        <v>0</v>
      </c>
      <c r="K202" s="75" t="s">
        <v>314</v>
      </c>
      <c r="L202" s="54" t="str">
        <f>CLEAN(CONCATENATE(TRIM(A202),TRIM(C202),TRIM(D202),TRIM(E202)))</f>
        <v>A012Grading of BoulevardsCW 3110-R7m²</v>
      </c>
    </row>
    <row r="203" spans="1:10" ht="34.5" customHeight="1">
      <c r="A203" s="235"/>
      <c r="B203" s="67"/>
      <c r="C203" s="25" t="s">
        <v>46</v>
      </c>
      <c r="D203" s="68"/>
      <c r="E203" s="73"/>
      <c r="F203" s="68"/>
      <c r="G203" s="68"/>
      <c r="H203" s="74"/>
      <c r="I203" s="161"/>
      <c r="J203" s="300"/>
    </row>
    <row r="204" spans="1:12" s="239" customFormat="1" ht="34.5" customHeight="1">
      <c r="A204" s="240" t="s">
        <v>77</v>
      </c>
      <c r="B204" s="3" t="s">
        <v>476</v>
      </c>
      <c r="C204" s="4" t="s">
        <v>79</v>
      </c>
      <c r="D204" s="5" t="s">
        <v>50</v>
      </c>
      <c r="E204" s="2"/>
      <c r="F204" s="6"/>
      <c r="G204" s="7"/>
      <c r="H204" s="33"/>
      <c r="I204" s="163"/>
      <c r="J204" s="306"/>
      <c r="K204" s="75" t="s">
        <v>80</v>
      </c>
      <c r="L204" s="54" t="str">
        <f aca="true" t="shared" si="18" ref="L204:L235">CLEAN(CONCATENATE(TRIM(A204),TRIM(C204),TRIM(D204),TRIM(E204)))</f>
        <v>B001Pavement RemovalCW 3110-R7</v>
      </c>
    </row>
    <row r="205" spans="1:12" s="238" customFormat="1" ht="34.5" customHeight="1">
      <c r="A205" s="240" t="s">
        <v>81</v>
      </c>
      <c r="B205" s="8" t="s">
        <v>60</v>
      </c>
      <c r="C205" s="4" t="s">
        <v>82</v>
      </c>
      <c r="D205" s="5" t="s">
        <v>2</v>
      </c>
      <c r="E205" s="2" t="s">
        <v>55</v>
      </c>
      <c r="F205" s="6">
        <v>260</v>
      </c>
      <c r="G205" s="7">
        <v>8</v>
      </c>
      <c r="H205" s="33">
        <f>F205*ROUND(G205,2)</f>
        <v>2080</v>
      </c>
      <c r="I205" s="181"/>
      <c r="J205" s="301">
        <f>F205*ROUND(I205,2)</f>
        <v>0</v>
      </c>
      <c r="K205" s="75" t="s">
        <v>83</v>
      </c>
      <c r="L205" s="54" t="str">
        <f t="shared" si="18"/>
        <v>B002Concrete Pavementm²</v>
      </c>
    </row>
    <row r="206" spans="1:12" s="242" customFormat="1" ht="34.5" customHeight="1">
      <c r="A206" s="241" t="s">
        <v>245</v>
      </c>
      <c r="B206" s="15" t="s">
        <v>151</v>
      </c>
      <c r="C206" s="11" t="s">
        <v>247</v>
      </c>
      <c r="D206" s="12" t="s">
        <v>241</v>
      </c>
      <c r="E206" s="13"/>
      <c r="F206" s="14"/>
      <c r="G206" s="18" t="s">
        <v>2</v>
      </c>
      <c r="H206" s="33"/>
      <c r="I206" s="164"/>
      <c r="J206" s="301"/>
      <c r="K206" s="77" t="s">
        <v>242</v>
      </c>
      <c r="L206" s="52" t="str">
        <f t="shared" si="18"/>
        <v>B017Partial Slab PatchesCW 3230-R4</v>
      </c>
    </row>
    <row r="207" spans="1:12" s="238" customFormat="1" ht="34.5" customHeight="1">
      <c r="A207" s="240" t="s">
        <v>315</v>
      </c>
      <c r="B207" s="8" t="s">
        <v>60</v>
      </c>
      <c r="C207" s="4" t="s">
        <v>316</v>
      </c>
      <c r="D207" s="5" t="s">
        <v>2</v>
      </c>
      <c r="E207" s="2" t="s">
        <v>55</v>
      </c>
      <c r="F207" s="6">
        <v>10</v>
      </c>
      <c r="G207" s="7">
        <v>76</v>
      </c>
      <c r="H207" s="33">
        <f>F207*ROUND(G207,2)</f>
        <v>760</v>
      </c>
      <c r="I207" s="181"/>
      <c r="J207" s="301">
        <f>F207*ROUND(I207,2)</f>
        <v>0</v>
      </c>
      <c r="K207" s="237"/>
      <c r="L207" s="54" t="str">
        <f t="shared" si="18"/>
        <v>B032150 mm Concrete Pavement (Type C)m²</v>
      </c>
    </row>
    <row r="208" spans="1:12" s="239" customFormat="1" ht="34.5" customHeight="1">
      <c r="A208" s="240" t="s">
        <v>353</v>
      </c>
      <c r="B208" s="3" t="s">
        <v>477</v>
      </c>
      <c r="C208" s="4" t="s">
        <v>355</v>
      </c>
      <c r="D208" s="5" t="s">
        <v>87</v>
      </c>
      <c r="E208" s="2"/>
      <c r="F208" s="6"/>
      <c r="G208" s="7" t="s">
        <v>2</v>
      </c>
      <c r="H208" s="33"/>
      <c r="I208" s="162"/>
      <c r="J208" s="301"/>
      <c r="K208" s="75" t="s">
        <v>275</v>
      </c>
      <c r="L208" s="54" t="str">
        <f t="shared" si="18"/>
        <v>B100Miscellaneous Concrete Slab RemovalCW 3235-R4</v>
      </c>
    </row>
    <row r="209" spans="1:12" s="238" customFormat="1" ht="34.5" customHeight="1">
      <c r="A209" s="240" t="s">
        <v>356</v>
      </c>
      <c r="B209" s="8" t="s">
        <v>60</v>
      </c>
      <c r="C209" s="4" t="s">
        <v>90</v>
      </c>
      <c r="D209" s="5" t="s">
        <v>2</v>
      </c>
      <c r="E209" s="2" t="s">
        <v>55</v>
      </c>
      <c r="F209" s="6">
        <v>440</v>
      </c>
      <c r="G209" s="7">
        <v>4.5</v>
      </c>
      <c r="H209" s="33">
        <f>F209*ROUND(G209,2)</f>
        <v>1980</v>
      </c>
      <c r="I209" s="181"/>
      <c r="J209" s="301">
        <f>F209*ROUND(I209,2)</f>
        <v>0</v>
      </c>
      <c r="K209" s="249" t="s">
        <v>115</v>
      </c>
      <c r="L209" s="54" t="str">
        <f t="shared" si="18"/>
        <v>B104Sidewalkm²</v>
      </c>
    </row>
    <row r="210" spans="1:12" s="239" customFormat="1" ht="34.5" customHeight="1">
      <c r="A210" s="240" t="s">
        <v>357</v>
      </c>
      <c r="B210" s="3" t="s">
        <v>478</v>
      </c>
      <c r="C210" s="22" t="s">
        <v>359</v>
      </c>
      <c r="D210" s="5" t="s">
        <v>87</v>
      </c>
      <c r="E210" s="2"/>
      <c r="F210" s="6"/>
      <c r="G210" s="7" t="s">
        <v>2</v>
      </c>
      <c r="H210" s="33"/>
      <c r="I210" s="168"/>
      <c r="J210" s="301"/>
      <c r="K210" s="109" t="s">
        <v>360</v>
      </c>
      <c r="L210" s="54" t="str">
        <f t="shared" si="18"/>
        <v>B107Miscellaneous Concrete Slab InstallationCW 3235-R4</v>
      </c>
    </row>
    <row r="211" spans="1:12" s="238" customFormat="1" ht="34.5" customHeight="1">
      <c r="A211" s="240" t="s">
        <v>361</v>
      </c>
      <c r="B211" s="8" t="s">
        <v>60</v>
      </c>
      <c r="C211" s="4" t="s">
        <v>90</v>
      </c>
      <c r="D211" s="5" t="s">
        <v>91</v>
      </c>
      <c r="E211" s="2" t="s">
        <v>55</v>
      </c>
      <c r="F211" s="6">
        <v>545</v>
      </c>
      <c r="G211" s="7">
        <v>33</v>
      </c>
      <c r="H211" s="33">
        <f>F211*ROUND(G211,2)</f>
        <v>17985</v>
      </c>
      <c r="I211" s="184"/>
      <c r="J211" s="301">
        <f>F211*ROUND(I211,2)</f>
        <v>0</v>
      </c>
      <c r="K211" s="110" t="s">
        <v>92</v>
      </c>
      <c r="L211" s="54" t="str">
        <f t="shared" si="18"/>
        <v>B111SidewalkSD-228Am²</v>
      </c>
    </row>
    <row r="212" spans="1:12" s="236" customFormat="1" ht="34.5" customHeight="1">
      <c r="A212" s="241" t="s">
        <v>99</v>
      </c>
      <c r="B212" s="15" t="s">
        <v>479</v>
      </c>
      <c r="C212" s="11" t="s">
        <v>101</v>
      </c>
      <c r="D212" s="12" t="s">
        <v>102</v>
      </c>
      <c r="E212" s="13" t="s">
        <v>55</v>
      </c>
      <c r="F212" s="16">
        <v>5</v>
      </c>
      <c r="G212" s="71">
        <v>30</v>
      </c>
      <c r="H212" s="33">
        <f>F212*ROUND(G212,2)</f>
        <v>150</v>
      </c>
      <c r="I212" s="182"/>
      <c r="J212" s="301">
        <f>F212*ROUND(I212,2)</f>
        <v>0</v>
      </c>
      <c r="K212" s="77" t="s">
        <v>103</v>
      </c>
      <c r="L212" s="52" t="str">
        <f t="shared" si="18"/>
        <v>B124Adjustment of Precast Sidewalk BlocksCW 3235-R4m²</v>
      </c>
    </row>
    <row r="213" spans="1:12" s="238" customFormat="1" ht="34.5" customHeight="1">
      <c r="A213" s="240" t="s">
        <v>104</v>
      </c>
      <c r="B213" s="3" t="s">
        <v>480</v>
      </c>
      <c r="C213" s="4" t="s">
        <v>106</v>
      </c>
      <c r="D213" s="5" t="s">
        <v>87</v>
      </c>
      <c r="E213" s="2" t="s">
        <v>55</v>
      </c>
      <c r="F213" s="6">
        <v>20</v>
      </c>
      <c r="G213" s="7">
        <v>40</v>
      </c>
      <c r="H213" s="33">
        <f>F213*ROUND(G213,2)</f>
        <v>800</v>
      </c>
      <c r="I213" s="181"/>
      <c r="J213" s="301">
        <f>F213*ROUND(I213,2)</f>
        <v>0</v>
      </c>
      <c r="K213" s="75" t="s">
        <v>107</v>
      </c>
      <c r="L213" s="54" t="str">
        <f t="shared" si="18"/>
        <v>B125Supply of Precast Sidewalk BlocksCW 3235-R4m²</v>
      </c>
    </row>
    <row r="214" spans="1:12" s="238" customFormat="1" ht="34.5" customHeight="1">
      <c r="A214" s="240" t="s">
        <v>278</v>
      </c>
      <c r="B214" s="3" t="s">
        <v>481</v>
      </c>
      <c r="C214" s="4" t="s">
        <v>280</v>
      </c>
      <c r="D214" s="5" t="s">
        <v>281</v>
      </c>
      <c r="E214" s="2"/>
      <c r="F214" s="6"/>
      <c r="G214" s="7" t="s">
        <v>2</v>
      </c>
      <c r="H214" s="33"/>
      <c r="I214" s="162"/>
      <c r="J214" s="301"/>
      <c r="K214" s="97" t="s">
        <v>282</v>
      </c>
      <c r="L214" s="54" t="str">
        <f t="shared" si="18"/>
        <v>B135Concrete Curb InstallationCW 3240-R4</v>
      </c>
    </row>
    <row r="215" spans="1:12" s="239" customFormat="1" ht="49.5" customHeight="1">
      <c r="A215" s="240" t="s">
        <v>363</v>
      </c>
      <c r="B215" s="8" t="s">
        <v>60</v>
      </c>
      <c r="C215" s="4" t="s">
        <v>627</v>
      </c>
      <c r="D215" s="5" t="s">
        <v>330</v>
      </c>
      <c r="E215" s="2" t="s">
        <v>143</v>
      </c>
      <c r="F215" s="17">
        <v>255</v>
      </c>
      <c r="G215" s="19">
        <v>50</v>
      </c>
      <c r="H215" s="33">
        <f>F215*ROUND(G215,2)</f>
        <v>12750</v>
      </c>
      <c r="I215" s="181"/>
      <c r="J215" s="301">
        <f>F215*ROUND(I215,2)</f>
        <v>0</v>
      </c>
      <c r="K215" s="98" t="s">
        <v>364</v>
      </c>
      <c r="L215" s="54" t="str">
        <f t="shared" si="18"/>
        <v>B142Curb and Gutter (125mm ht, Barrier, Integral, - 600mm width, 150mm Plain Concrete Pavement)SD-200m</v>
      </c>
    </row>
    <row r="216" spans="1:12" s="239" customFormat="1" ht="49.5" customHeight="1">
      <c r="A216" s="240" t="s">
        <v>327</v>
      </c>
      <c r="B216" s="8" t="s">
        <v>118</v>
      </c>
      <c r="C216" s="4" t="s">
        <v>635</v>
      </c>
      <c r="D216" s="5" t="s">
        <v>328</v>
      </c>
      <c r="E216" s="2" t="s">
        <v>143</v>
      </c>
      <c r="F216" s="17">
        <v>10</v>
      </c>
      <c r="G216" s="19">
        <v>63</v>
      </c>
      <c r="H216" s="33">
        <f>F216*ROUND(G216,2)</f>
        <v>630</v>
      </c>
      <c r="I216" s="181"/>
      <c r="J216" s="301">
        <f>F216*ROUND(I216,2)</f>
        <v>0</v>
      </c>
      <c r="K216" s="98" t="s">
        <v>144</v>
      </c>
      <c r="L216" s="54" t="str">
        <f t="shared" si="18"/>
        <v>B143Curb and Gutter (125mm ht, Modified Barrier, Integral, - 600mm width, 150mm Plain Concrete Pavement)SD-200 SD-203Bm</v>
      </c>
    </row>
    <row r="217" spans="1:12" s="259" customFormat="1" ht="49.5" customHeight="1">
      <c r="A217" s="243" t="s">
        <v>370</v>
      </c>
      <c r="B217" s="42" t="s">
        <v>207</v>
      </c>
      <c r="C217" s="37" t="s">
        <v>617</v>
      </c>
      <c r="D217" s="38" t="s">
        <v>330</v>
      </c>
      <c r="E217" s="39" t="s">
        <v>143</v>
      </c>
      <c r="F217" s="43">
        <v>160</v>
      </c>
      <c r="G217" s="85">
        <v>55</v>
      </c>
      <c r="H217" s="41">
        <f>F217*ROUND(G217,2)</f>
        <v>8800</v>
      </c>
      <c r="I217" s="183"/>
      <c r="J217" s="304">
        <f>F217*ROUND(I217,2)</f>
        <v>0</v>
      </c>
      <c r="K217" s="102" t="s">
        <v>364</v>
      </c>
      <c r="L217" s="244" t="str">
        <f t="shared" si="18"/>
        <v>B144Curb and Gutter (40mm ht, Lip Curb, Integral, - 600mm width, 150mm Plain Concrete Pavement)SD-200m</v>
      </c>
    </row>
    <row r="218" spans="1:12" s="238" customFormat="1" ht="34.5" customHeight="1">
      <c r="A218" s="240" t="s">
        <v>284</v>
      </c>
      <c r="B218" s="3" t="s">
        <v>482</v>
      </c>
      <c r="C218" s="4" t="s">
        <v>286</v>
      </c>
      <c r="D218" s="5" t="s">
        <v>274</v>
      </c>
      <c r="E218" s="2"/>
      <c r="F218" s="6"/>
      <c r="G218" s="7" t="s">
        <v>2</v>
      </c>
      <c r="H218" s="33"/>
      <c r="I218" s="162"/>
      <c r="J218" s="301"/>
      <c r="K218" s="76" t="s">
        <v>287</v>
      </c>
      <c r="L218" s="54" t="str">
        <f t="shared" si="18"/>
        <v>B154Concrete Curb RenewalCW 3240-R4</v>
      </c>
    </row>
    <row r="219" spans="1:12" s="238" customFormat="1" ht="34.5" customHeight="1">
      <c r="A219" s="240" t="s">
        <v>288</v>
      </c>
      <c r="B219" s="8" t="s">
        <v>60</v>
      </c>
      <c r="C219" s="4" t="s">
        <v>372</v>
      </c>
      <c r="D219" s="5" t="s">
        <v>289</v>
      </c>
      <c r="E219" s="2"/>
      <c r="F219" s="6"/>
      <c r="G219" s="7"/>
      <c r="H219" s="33">
        <f>F219*ROUND(G219,2)</f>
        <v>0</v>
      </c>
      <c r="I219" s="162"/>
      <c r="J219" s="301">
        <f>F219*ROUND(I219,2)</f>
        <v>0</v>
      </c>
      <c r="K219" s="99" t="s">
        <v>290</v>
      </c>
      <c r="L219" s="54" t="str">
        <f t="shared" si="18"/>
        <v>B155Barrier (150mm ht, Dowelled)SD-205,SD206A</v>
      </c>
    </row>
    <row r="220" spans="1:12" s="238" customFormat="1" ht="34.5" customHeight="1">
      <c r="A220" s="240" t="s">
        <v>291</v>
      </c>
      <c r="B220" s="9"/>
      <c r="C220" s="4" t="s">
        <v>292</v>
      </c>
      <c r="D220" s="5"/>
      <c r="E220" s="2" t="s">
        <v>143</v>
      </c>
      <c r="F220" s="6">
        <v>10</v>
      </c>
      <c r="G220" s="7">
        <v>43</v>
      </c>
      <c r="H220" s="33">
        <f>F220*ROUND(G220,2)</f>
        <v>430</v>
      </c>
      <c r="I220" s="181"/>
      <c r="J220" s="301">
        <f>F220*ROUND(I220,2)</f>
        <v>0</v>
      </c>
      <c r="K220" s="75"/>
      <c r="L220" s="54" t="str">
        <f t="shared" si="18"/>
        <v>B156a) 3 m and lessm</v>
      </c>
    </row>
    <row r="221" spans="1:12" s="238" customFormat="1" ht="34.5" customHeight="1">
      <c r="A221" s="240" t="s">
        <v>293</v>
      </c>
      <c r="B221" s="9"/>
      <c r="C221" s="4" t="s">
        <v>294</v>
      </c>
      <c r="D221" s="5"/>
      <c r="E221" s="2" t="s">
        <v>143</v>
      </c>
      <c r="F221" s="6">
        <v>20</v>
      </c>
      <c r="G221" s="7">
        <v>38</v>
      </c>
      <c r="H221" s="33">
        <f>F221*ROUND(G221,2)</f>
        <v>760</v>
      </c>
      <c r="I221" s="181"/>
      <c r="J221" s="301">
        <f>F221*ROUND(I221,2)</f>
        <v>0</v>
      </c>
      <c r="K221" s="75"/>
      <c r="L221" s="54" t="str">
        <f t="shared" si="18"/>
        <v>B157b) Greater than 3m and less than 30 mm</v>
      </c>
    </row>
    <row r="222" spans="1:12" s="242" customFormat="1" ht="34.5" customHeight="1">
      <c r="A222" s="241"/>
      <c r="B222" s="29" t="s">
        <v>118</v>
      </c>
      <c r="C222" s="11" t="s">
        <v>334</v>
      </c>
      <c r="D222" s="12" t="s">
        <v>623</v>
      </c>
      <c r="E222" s="13" t="s">
        <v>143</v>
      </c>
      <c r="F222" s="14">
        <v>10</v>
      </c>
      <c r="G222" s="18">
        <f>40+10</f>
        <v>50</v>
      </c>
      <c r="H222" s="33">
        <f>F222*ROUND(G222,2)</f>
        <v>500</v>
      </c>
      <c r="I222" s="182"/>
      <c r="J222" s="301">
        <f>F222*ROUND(I222,2)</f>
        <v>0</v>
      </c>
      <c r="K222" s="77" t="s">
        <v>311</v>
      </c>
      <c r="L222" s="52" t="str">
        <f t="shared" si="18"/>
        <v>Ramp CurbSD-229Cm</v>
      </c>
    </row>
    <row r="223" spans="1:12" s="238" customFormat="1" ht="39.75" customHeight="1">
      <c r="A223" s="240" t="s">
        <v>348</v>
      </c>
      <c r="B223" s="3" t="s">
        <v>483</v>
      </c>
      <c r="C223" s="4" t="s">
        <v>350</v>
      </c>
      <c r="D223" s="5" t="s">
        <v>351</v>
      </c>
      <c r="E223" s="2" t="s">
        <v>55</v>
      </c>
      <c r="F223" s="6">
        <v>5</v>
      </c>
      <c r="G223" s="7">
        <v>45</v>
      </c>
      <c r="H223" s="33">
        <f>F223*ROUND(G223,2)</f>
        <v>225</v>
      </c>
      <c r="I223" s="181"/>
      <c r="J223" s="301">
        <f>F223*ROUND(I223,2)</f>
        <v>0</v>
      </c>
      <c r="K223" s="75"/>
      <c r="L223" s="54" t="str">
        <f t="shared" si="18"/>
        <v>B189Regrading Existing Interlocking Paving StonesCW 3330-R3m²</v>
      </c>
    </row>
    <row r="224" spans="1:12" s="238" customFormat="1" ht="34.5" customHeight="1">
      <c r="A224" s="240" t="s">
        <v>108</v>
      </c>
      <c r="B224" s="3" t="s">
        <v>484</v>
      </c>
      <c r="C224" s="4" t="s">
        <v>110</v>
      </c>
      <c r="D224" s="5" t="s">
        <v>111</v>
      </c>
      <c r="E224" s="80"/>
      <c r="F224" s="6"/>
      <c r="G224" s="7"/>
      <c r="H224" s="33"/>
      <c r="I224" s="162"/>
      <c r="J224" s="301"/>
      <c r="K224" s="75" t="s">
        <v>112</v>
      </c>
      <c r="L224" s="54" t="str">
        <f t="shared" si="18"/>
        <v>B190Construction of Asphaltic Concrete OverlayCW 3410-R5</v>
      </c>
    </row>
    <row r="225" spans="1:12" s="238" customFormat="1" ht="34.5" customHeight="1">
      <c r="A225" s="240" t="s">
        <v>113</v>
      </c>
      <c r="B225" s="8" t="s">
        <v>60</v>
      </c>
      <c r="C225" s="4" t="s">
        <v>114</v>
      </c>
      <c r="D225" s="5"/>
      <c r="E225" s="2"/>
      <c r="F225" s="6"/>
      <c r="G225" s="7"/>
      <c r="H225" s="33"/>
      <c r="I225" s="162"/>
      <c r="J225" s="301"/>
      <c r="K225" s="75"/>
      <c r="L225" s="54" t="str">
        <f t="shared" si="18"/>
        <v>B191Main Line Paving</v>
      </c>
    </row>
    <row r="226" spans="1:12" s="238" customFormat="1" ht="34.5" customHeight="1">
      <c r="A226" s="240" t="s">
        <v>116</v>
      </c>
      <c r="B226" s="9"/>
      <c r="C226" s="4" t="s">
        <v>121</v>
      </c>
      <c r="D226" s="5"/>
      <c r="E226" s="2" t="s">
        <v>61</v>
      </c>
      <c r="F226" s="6">
        <v>425</v>
      </c>
      <c r="G226" s="7">
        <v>57</v>
      </c>
      <c r="H226" s="33">
        <f>F226*ROUND(G226,2)</f>
        <v>24225</v>
      </c>
      <c r="I226" s="181"/>
      <c r="J226" s="301">
        <f>F226*ROUND(I226,2)</f>
        <v>0</v>
      </c>
      <c r="K226" s="75"/>
      <c r="L226" s="54" t="str">
        <f t="shared" si="18"/>
        <v>B193a) Type IAtonne</v>
      </c>
    </row>
    <row r="227" spans="1:12" s="238" customFormat="1" ht="34.5" customHeight="1">
      <c r="A227" s="240" t="s">
        <v>117</v>
      </c>
      <c r="B227" s="8" t="s">
        <v>118</v>
      </c>
      <c r="C227" s="4" t="s">
        <v>119</v>
      </c>
      <c r="D227" s="5"/>
      <c r="E227" s="2"/>
      <c r="F227" s="6"/>
      <c r="G227" s="7"/>
      <c r="H227" s="33"/>
      <c r="I227" s="162"/>
      <c r="J227" s="301"/>
      <c r="K227" s="75"/>
      <c r="L227" s="54" t="str">
        <f t="shared" si="18"/>
        <v>B194Tie-ins and Approaches</v>
      </c>
    </row>
    <row r="228" spans="1:12" s="238" customFormat="1" ht="34.5" customHeight="1">
      <c r="A228" s="240" t="s">
        <v>120</v>
      </c>
      <c r="B228" s="9"/>
      <c r="C228" s="4" t="s">
        <v>121</v>
      </c>
      <c r="D228" s="5"/>
      <c r="E228" s="2" t="s">
        <v>61</v>
      </c>
      <c r="F228" s="6">
        <v>15</v>
      </c>
      <c r="G228" s="7">
        <v>90</v>
      </c>
      <c r="H228" s="33">
        <f>F228*ROUND(G228,2)</f>
        <v>1350</v>
      </c>
      <c r="I228" s="181"/>
      <c r="J228" s="301">
        <f>F228*ROUND(I228,2)</f>
        <v>0</v>
      </c>
      <c r="K228" s="75"/>
      <c r="L228" s="54" t="str">
        <f t="shared" si="18"/>
        <v>B195a) Type IAtonne</v>
      </c>
    </row>
    <row r="229" spans="1:12" s="238" customFormat="1" ht="34.5" customHeight="1">
      <c r="A229" s="240" t="s">
        <v>122</v>
      </c>
      <c r="B229" s="9"/>
      <c r="C229" s="4" t="s">
        <v>428</v>
      </c>
      <c r="D229" s="5"/>
      <c r="E229" s="2" t="s">
        <v>61</v>
      </c>
      <c r="F229" s="6">
        <v>15</v>
      </c>
      <c r="G229" s="7">
        <v>90</v>
      </c>
      <c r="H229" s="33">
        <f>F229*ROUND(G229,2)</f>
        <v>1350</v>
      </c>
      <c r="I229" s="181"/>
      <c r="J229" s="301">
        <f>F229*ROUND(I229,2)</f>
        <v>0</v>
      </c>
      <c r="K229" s="75"/>
      <c r="L229" s="54" t="str">
        <f t="shared" si="18"/>
        <v>B197b) Type IItonne</v>
      </c>
    </row>
    <row r="230" spans="1:12" s="115" customFormat="1" ht="34.5" customHeight="1">
      <c r="A230" s="240" t="s">
        <v>123</v>
      </c>
      <c r="B230" s="3" t="s">
        <v>485</v>
      </c>
      <c r="C230" s="4" t="s">
        <v>124</v>
      </c>
      <c r="D230" s="5" t="s">
        <v>125</v>
      </c>
      <c r="E230" s="2"/>
      <c r="F230" s="6"/>
      <c r="G230" s="7" t="s">
        <v>2</v>
      </c>
      <c r="H230" s="33"/>
      <c r="I230" s="162"/>
      <c r="J230" s="301"/>
      <c r="K230" s="75"/>
      <c r="L230" s="54" t="str">
        <f t="shared" si="18"/>
        <v>B200Planing of PavementCW 3450-R3</v>
      </c>
    </row>
    <row r="231" spans="1:12" s="80" customFormat="1" ht="34.5" customHeight="1">
      <c r="A231" s="240" t="s">
        <v>126</v>
      </c>
      <c r="B231" s="8" t="s">
        <v>60</v>
      </c>
      <c r="C231" s="4" t="s">
        <v>127</v>
      </c>
      <c r="D231" s="5" t="s">
        <v>2</v>
      </c>
      <c r="E231" s="2" t="s">
        <v>55</v>
      </c>
      <c r="F231" s="6">
        <v>300</v>
      </c>
      <c r="G231" s="7">
        <v>10</v>
      </c>
      <c r="H231" s="33">
        <f>F231*ROUND(G231,2)</f>
        <v>3000</v>
      </c>
      <c r="I231" s="181"/>
      <c r="J231" s="301">
        <f>F231*ROUND(I231,2)</f>
        <v>0</v>
      </c>
      <c r="K231" s="75" t="s">
        <v>128</v>
      </c>
      <c r="L231" s="54" t="str">
        <f t="shared" si="18"/>
        <v>B2010 - 50 mm Depth (Asphalt)m²</v>
      </c>
    </row>
    <row r="232" spans="1:12" s="115" customFormat="1" ht="39.75" customHeight="1">
      <c r="A232" s="240" t="s">
        <v>345</v>
      </c>
      <c r="B232" s="3" t="s">
        <v>486</v>
      </c>
      <c r="C232" s="4" t="s">
        <v>346</v>
      </c>
      <c r="D232" s="5" t="s">
        <v>625</v>
      </c>
      <c r="E232" s="2" t="s">
        <v>55</v>
      </c>
      <c r="F232" s="17">
        <v>1375</v>
      </c>
      <c r="G232" s="7">
        <v>3.5</v>
      </c>
      <c r="H232" s="33">
        <f>F232*ROUND(G232,2)</f>
        <v>4812.5</v>
      </c>
      <c r="I232" s="181"/>
      <c r="J232" s="301">
        <f>F232*ROUND(I232,2)</f>
        <v>0</v>
      </c>
      <c r="K232" s="87" t="s">
        <v>347</v>
      </c>
      <c r="L232" s="54" t="str">
        <f t="shared" si="18"/>
        <v>B205Moisture Barrier/Stress Absorption Geotextile FabricE9m²</v>
      </c>
    </row>
    <row r="233" spans="1:12" s="238" customFormat="1" ht="34.5" customHeight="1">
      <c r="A233" s="53" t="s">
        <v>337</v>
      </c>
      <c r="B233" s="3" t="s">
        <v>487</v>
      </c>
      <c r="C233" s="4" t="s">
        <v>338</v>
      </c>
      <c r="D233" s="5" t="s">
        <v>341</v>
      </c>
      <c r="E233" s="2" t="s">
        <v>55</v>
      </c>
      <c r="F233" s="6">
        <v>295</v>
      </c>
      <c r="G233" s="7">
        <v>30</v>
      </c>
      <c r="H233" s="33">
        <f>F233*ROUND(G233,2)</f>
        <v>8850</v>
      </c>
      <c r="I233" s="181"/>
      <c r="J233" s="301">
        <f>F233*ROUND(I233,2)</f>
        <v>0</v>
      </c>
      <c r="K233" s="75"/>
      <c r="L233" s="54" t="str">
        <f t="shared" si="18"/>
        <v>B207Pavement PatchingE10m²</v>
      </c>
    </row>
    <row r="234" spans="1:12" s="238" customFormat="1" ht="34.5" customHeight="1">
      <c r="A234" s="53" t="s">
        <v>339</v>
      </c>
      <c r="B234" s="3" t="s">
        <v>488</v>
      </c>
      <c r="C234" s="4" t="s">
        <v>340</v>
      </c>
      <c r="D234" s="5" t="s">
        <v>626</v>
      </c>
      <c r="E234" s="2" t="s">
        <v>55</v>
      </c>
      <c r="F234" s="17">
        <v>1300</v>
      </c>
      <c r="G234" s="19">
        <v>3</v>
      </c>
      <c r="H234" s="33">
        <f>F234*ROUND(G234,2)</f>
        <v>3900</v>
      </c>
      <c r="I234" s="181"/>
      <c r="J234" s="301">
        <f>F234*ROUND(I234,2)</f>
        <v>0</v>
      </c>
      <c r="K234" s="75" t="s">
        <v>342</v>
      </c>
      <c r="L234" s="54" t="str">
        <f t="shared" si="18"/>
        <v>B208Cracking and Seating PavementE8m²</v>
      </c>
    </row>
    <row r="235" spans="1:12" s="238" customFormat="1" ht="34.5" customHeight="1">
      <c r="A235" s="53" t="s">
        <v>343</v>
      </c>
      <c r="B235" s="3" t="s">
        <v>489</v>
      </c>
      <c r="C235" s="4" t="s">
        <v>344</v>
      </c>
      <c r="D235" s="5" t="s">
        <v>626</v>
      </c>
      <c r="E235" s="2" t="s">
        <v>143</v>
      </c>
      <c r="F235" s="17">
        <v>165</v>
      </c>
      <c r="G235" s="19">
        <v>6</v>
      </c>
      <c r="H235" s="33">
        <f>F235*ROUND(G235,2)</f>
        <v>990</v>
      </c>
      <c r="I235" s="181"/>
      <c r="J235" s="301">
        <f>F235*ROUND(I235,2)</f>
        <v>0</v>
      </c>
      <c r="K235" s="75"/>
      <c r="L235" s="54" t="str">
        <f t="shared" si="18"/>
        <v>B209Partial Depth Saw-CuttingE8m</v>
      </c>
    </row>
    <row r="236" spans="1:10" ht="34.5" customHeight="1">
      <c r="A236" s="235"/>
      <c r="B236" s="83"/>
      <c r="C236" s="25" t="s">
        <v>21</v>
      </c>
      <c r="D236" s="68"/>
      <c r="E236" s="69"/>
      <c r="F236" s="69"/>
      <c r="G236" s="69"/>
      <c r="H236" s="70"/>
      <c r="I236" s="161"/>
      <c r="J236" s="300"/>
    </row>
    <row r="237" spans="1:12" s="239" customFormat="1" ht="34.5" customHeight="1">
      <c r="A237" s="53" t="s">
        <v>150</v>
      </c>
      <c r="B237" s="3" t="s">
        <v>490</v>
      </c>
      <c r="C237" s="4" t="s">
        <v>152</v>
      </c>
      <c r="D237" s="5" t="s">
        <v>153</v>
      </c>
      <c r="E237" s="2" t="s">
        <v>143</v>
      </c>
      <c r="F237" s="17">
        <v>500</v>
      </c>
      <c r="G237" s="19">
        <v>3</v>
      </c>
      <c r="H237" s="33">
        <f>F237*ROUND(G237,2)</f>
        <v>1500</v>
      </c>
      <c r="I237" s="181"/>
      <c r="J237" s="301">
        <f>F237*ROUND(I237,2)</f>
        <v>0</v>
      </c>
      <c r="K237" s="75" t="s">
        <v>154</v>
      </c>
      <c r="L237" s="54" t="str">
        <f>CLEAN(CONCATENATE(TRIM(A237),TRIM(C237),TRIM(D237),TRIM(E237)))</f>
        <v>D006Reflective Crack MaintenanceCW 3250-R5m</v>
      </c>
    </row>
    <row r="238" spans="1:10" ht="39.75" customHeight="1">
      <c r="A238" s="246"/>
      <c r="B238" s="83"/>
      <c r="C238" s="25" t="s">
        <v>22</v>
      </c>
      <c r="D238" s="84"/>
      <c r="E238" s="69"/>
      <c r="F238" s="69"/>
      <c r="G238" s="69"/>
      <c r="H238" s="70"/>
      <c r="I238" s="165"/>
      <c r="J238" s="305"/>
    </row>
    <row r="239" spans="1:12" s="248" customFormat="1" ht="39.75" customHeight="1">
      <c r="A239" s="53" t="s">
        <v>297</v>
      </c>
      <c r="B239" s="3" t="s">
        <v>491</v>
      </c>
      <c r="C239" s="20" t="s">
        <v>299</v>
      </c>
      <c r="D239" s="5" t="s">
        <v>614</v>
      </c>
      <c r="E239" s="2"/>
      <c r="F239" s="17"/>
      <c r="G239" s="19"/>
      <c r="H239" s="33"/>
      <c r="I239" s="162"/>
      <c r="J239" s="301"/>
      <c r="K239" s="75"/>
      <c r="L239" s="54" t="str">
        <f>CLEAN(CONCATENATE(TRIM(A239),TRIM(C239),TRIM(D239),TRIM(E239)))</f>
        <v>E027Replacing Existing Catch Basin Frames &amp; CoversCW 2130-R8</v>
      </c>
    </row>
    <row r="240" spans="1:12" s="238" customFormat="1" ht="39.75" customHeight="1">
      <c r="A240" s="53" t="s">
        <v>300</v>
      </c>
      <c r="B240" s="8" t="s">
        <v>60</v>
      </c>
      <c r="C240" s="4" t="s">
        <v>301</v>
      </c>
      <c r="D240" s="5"/>
      <c r="E240" s="2" t="s">
        <v>161</v>
      </c>
      <c r="F240" s="17">
        <v>2</v>
      </c>
      <c r="G240" s="19">
        <v>500</v>
      </c>
      <c r="H240" s="33">
        <f>F240*ROUND(G240,2)</f>
        <v>1000</v>
      </c>
      <c r="I240" s="181"/>
      <c r="J240" s="301">
        <f>F240*ROUND(I240,2)</f>
        <v>0</v>
      </c>
      <c r="K240" s="87"/>
      <c r="L240" s="54" t="str">
        <f>CLEAN(CONCATENATE(TRIM(A240),TRIM(C240),TRIM(D240),TRIM(E240)))</f>
        <v>E028AP-008 - Barrier Curb and Gutter Inlet Frameeach</v>
      </c>
    </row>
    <row r="241" spans="1:12" s="238" customFormat="1" ht="34.5" customHeight="1">
      <c r="A241" s="53" t="s">
        <v>302</v>
      </c>
      <c r="B241" s="8" t="s">
        <v>118</v>
      </c>
      <c r="C241" s="4" t="s">
        <v>303</v>
      </c>
      <c r="D241" s="5"/>
      <c r="E241" s="2" t="s">
        <v>161</v>
      </c>
      <c r="F241" s="17">
        <v>2</v>
      </c>
      <c r="G241" s="19">
        <v>300</v>
      </c>
      <c r="H241" s="33">
        <f>F241*ROUND(G241,2)</f>
        <v>600</v>
      </c>
      <c r="I241" s="181"/>
      <c r="J241" s="301">
        <f>F241*ROUND(I241,2)</f>
        <v>0</v>
      </c>
      <c r="K241" s="87"/>
      <c r="L241" s="54" t="str">
        <f>CLEAN(CONCATENATE(TRIM(A241),TRIM(C241),TRIM(D241),TRIM(E241)))</f>
        <v>E029AP-009 - Barrier Curb and Gutter Inlet Covereach</v>
      </c>
    </row>
    <row r="242" spans="1:12" s="245" customFormat="1" ht="34.5" customHeight="1">
      <c r="A242" s="250" t="s">
        <v>304</v>
      </c>
      <c r="B242" s="42" t="s">
        <v>207</v>
      </c>
      <c r="C242" s="37" t="s">
        <v>305</v>
      </c>
      <c r="D242" s="38"/>
      <c r="E242" s="39" t="s">
        <v>161</v>
      </c>
      <c r="F242" s="43">
        <v>2</v>
      </c>
      <c r="G242" s="85">
        <v>200</v>
      </c>
      <c r="H242" s="41">
        <f>F242*ROUND(G242,2)</f>
        <v>400</v>
      </c>
      <c r="I242" s="183"/>
      <c r="J242" s="304">
        <f>F242*ROUND(I242,2)</f>
        <v>0</v>
      </c>
      <c r="K242" s="100"/>
      <c r="L242" s="244" t="str">
        <f>CLEAN(CONCATENATE(TRIM(A242),TRIM(C242),TRIM(D242),TRIM(E242)))</f>
        <v>E030AP-010 - Barrier Curb and Gutter Inlet Boxeach</v>
      </c>
    </row>
    <row r="243" spans="1:12" ht="34.5" customHeight="1">
      <c r="A243" s="252"/>
      <c r="B243" s="26"/>
      <c r="C243" s="25" t="s">
        <v>23</v>
      </c>
      <c r="D243" s="5"/>
      <c r="E243" s="27"/>
      <c r="F243" s="28"/>
      <c r="G243" s="28"/>
      <c r="H243" s="34"/>
      <c r="I243" s="253"/>
      <c r="J243" s="314"/>
      <c r="K243" s="239"/>
      <c r="L243" s="239"/>
    </row>
    <row r="244" spans="1:12" s="238" customFormat="1" ht="39.75" customHeight="1">
      <c r="A244" s="53" t="s">
        <v>194</v>
      </c>
      <c r="B244" s="3" t="s">
        <v>492</v>
      </c>
      <c r="C244" s="4" t="s">
        <v>196</v>
      </c>
      <c r="D244" s="5" t="s">
        <v>197</v>
      </c>
      <c r="E244" s="2" t="s">
        <v>161</v>
      </c>
      <c r="F244" s="17">
        <v>4</v>
      </c>
      <c r="G244" s="19">
        <v>250</v>
      </c>
      <c r="H244" s="33">
        <f>F244*ROUND(G244,2)</f>
        <v>1000</v>
      </c>
      <c r="I244" s="181"/>
      <c r="J244" s="301">
        <f>F244*ROUND(I244,2)</f>
        <v>0</v>
      </c>
      <c r="K244" s="75" t="s">
        <v>198</v>
      </c>
      <c r="L244" s="54" t="str">
        <f aca="true" t="shared" si="19" ref="L244:L255">CLEAN(CONCATENATE(TRIM(A244),TRIM(C244),TRIM(D244),TRIM(E244)))</f>
        <v>F001Adjustment of Existing Catchbasins / ManholesCW 3210-R5each</v>
      </c>
    </row>
    <row r="245" spans="1:12" s="238" customFormat="1" ht="39.75" customHeight="1">
      <c r="A245" s="53" t="s">
        <v>306</v>
      </c>
      <c r="B245" s="3" t="s">
        <v>493</v>
      </c>
      <c r="C245" s="4" t="s">
        <v>308</v>
      </c>
      <c r="D245" s="5" t="s">
        <v>197</v>
      </c>
      <c r="E245" s="2" t="s">
        <v>309</v>
      </c>
      <c r="F245" s="17">
        <v>1</v>
      </c>
      <c r="G245" s="19">
        <v>700</v>
      </c>
      <c r="H245" s="33">
        <f>F245*ROUND(G245,2)</f>
        <v>700</v>
      </c>
      <c r="I245" s="181"/>
      <c r="J245" s="301">
        <f>F245*ROUND(I245,2)</f>
        <v>0</v>
      </c>
      <c r="K245" s="75"/>
      <c r="L245" s="54" t="str">
        <f t="shared" si="19"/>
        <v>F002Installation of Precast Concrete Ring SectionsCW 3210-R5vert. m</v>
      </c>
    </row>
    <row r="246" spans="1:12" s="239" customFormat="1" ht="34.5" customHeight="1">
      <c r="A246" s="53" t="s">
        <v>199</v>
      </c>
      <c r="B246" s="3" t="s">
        <v>494</v>
      </c>
      <c r="C246" s="4" t="s">
        <v>201</v>
      </c>
      <c r="D246" s="5" t="s">
        <v>197</v>
      </c>
      <c r="E246" s="2"/>
      <c r="F246" s="17"/>
      <c r="G246" s="19"/>
      <c r="H246" s="33"/>
      <c r="I246" s="162"/>
      <c r="J246" s="301"/>
      <c r="K246" s="75"/>
      <c r="L246" s="54" t="str">
        <f t="shared" si="19"/>
        <v>F003Installation of Cast Iron Lifter Ring InsertsCW 3210-R5</v>
      </c>
    </row>
    <row r="247" spans="1:12" s="238" customFormat="1" ht="34.5" customHeight="1">
      <c r="A247" s="53" t="s">
        <v>202</v>
      </c>
      <c r="B247" s="8" t="s">
        <v>60</v>
      </c>
      <c r="C247" s="4" t="s">
        <v>203</v>
      </c>
      <c r="D247" s="5"/>
      <c r="E247" s="2" t="s">
        <v>161</v>
      </c>
      <c r="F247" s="17">
        <v>1</v>
      </c>
      <c r="G247" s="19">
        <v>250</v>
      </c>
      <c r="H247" s="33">
        <f aca="true" t="shared" si="20" ref="H247:H255">F247*ROUND(G247,2)</f>
        <v>250</v>
      </c>
      <c r="I247" s="181"/>
      <c r="J247" s="301">
        <f aca="true" t="shared" si="21" ref="J247:J255">F247*ROUND(I247,2)</f>
        <v>0</v>
      </c>
      <c r="K247" s="75"/>
      <c r="L247" s="54" t="str">
        <f t="shared" si="19"/>
        <v>F00438mmeach</v>
      </c>
    </row>
    <row r="248" spans="1:12" s="238" customFormat="1" ht="34.5" customHeight="1">
      <c r="A248" s="53" t="s">
        <v>204</v>
      </c>
      <c r="B248" s="8" t="s">
        <v>118</v>
      </c>
      <c r="C248" s="4" t="s">
        <v>205</v>
      </c>
      <c r="D248" s="5"/>
      <c r="E248" s="2" t="s">
        <v>161</v>
      </c>
      <c r="F248" s="17">
        <v>1</v>
      </c>
      <c r="G248" s="19">
        <v>260</v>
      </c>
      <c r="H248" s="33">
        <f t="shared" si="20"/>
        <v>260</v>
      </c>
      <c r="I248" s="181"/>
      <c r="J248" s="301">
        <f t="shared" si="21"/>
        <v>0</v>
      </c>
      <c r="K248" s="75"/>
      <c r="L248" s="54" t="str">
        <f t="shared" si="19"/>
        <v>F00551mmeach</v>
      </c>
    </row>
    <row r="249" spans="1:12" s="238" customFormat="1" ht="34.5" customHeight="1">
      <c r="A249" s="53" t="s">
        <v>206</v>
      </c>
      <c r="B249" s="8" t="s">
        <v>207</v>
      </c>
      <c r="C249" s="4" t="s">
        <v>208</v>
      </c>
      <c r="D249" s="5"/>
      <c r="E249" s="2" t="s">
        <v>161</v>
      </c>
      <c r="F249" s="17">
        <v>2</v>
      </c>
      <c r="G249" s="19">
        <v>270</v>
      </c>
      <c r="H249" s="33">
        <f t="shared" si="20"/>
        <v>540</v>
      </c>
      <c r="I249" s="181"/>
      <c r="J249" s="301">
        <f t="shared" si="21"/>
        <v>0</v>
      </c>
      <c r="K249" s="75"/>
      <c r="L249" s="54" t="str">
        <f t="shared" si="19"/>
        <v>F00664mmeach</v>
      </c>
    </row>
    <row r="250" spans="1:12" s="238" customFormat="1" ht="34.5" customHeight="1">
      <c r="A250" s="53" t="s">
        <v>209</v>
      </c>
      <c r="B250" s="8" t="s">
        <v>146</v>
      </c>
      <c r="C250" s="4" t="s">
        <v>210</v>
      </c>
      <c r="D250" s="5"/>
      <c r="E250" s="2" t="s">
        <v>161</v>
      </c>
      <c r="F250" s="17">
        <v>2</v>
      </c>
      <c r="G250" s="19">
        <v>280</v>
      </c>
      <c r="H250" s="33">
        <f t="shared" si="20"/>
        <v>560</v>
      </c>
      <c r="I250" s="181"/>
      <c r="J250" s="301">
        <f t="shared" si="21"/>
        <v>0</v>
      </c>
      <c r="K250" s="75"/>
      <c r="L250" s="54" t="str">
        <f t="shared" si="19"/>
        <v>F00776mmeach</v>
      </c>
    </row>
    <row r="251" spans="1:12" s="239" customFormat="1" ht="39.75" customHeight="1">
      <c r="A251" s="53" t="s">
        <v>211</v>
      </c>
      <c r="B251" s="3" t="s">
        <v>495</v>
      </c>
      <c r="C251" s="4" t="s">
        <v>213</v>
      </c>
      <c r="D251" s="5" t="s">
        <v>197</v>
      </c>
      <c r="E251" s="2" t="s">
        <v>161</v>
      </c>
      <c r="F251" s="17">
        <v>2</v>
      </c>
      <c r="G251" s="19">
        <v>95</v>
      </c>
      <c r="H251" s="33">
        <f t="shared" si="20"/>
        <v>190</v>
      </c>
      <c r="I251" s="181"/>
      <c r="J251" s="301">
        <f t="shared" si="21"/>
        <v>0</v>
      </c>
      <c r="K251" s="75"/>
      <c r="L251" s="54" t="str">
        <f t="shared" si="19"/>
        <v>F009Adjustment of Existing Watermain Valve BoxesCW 3210-R5each</v>
      </c>
    </row>
    <row r="252" spans="1:12" s="239" customFormat="1" ht="39.75" customHeight="1">
      <c r="A252" s="53" t="s">
        <v>214</v>
      </c>
      <c r="B252" s="3" t="s">
        <v>496</v>
      </c>
      <c r="C252" s="4" t="s">
        <v>216</v>
      </c>
      <c r="D252" s="5" t="s">
        <v>197</v>
      </c>
      <c r="E252" s="2" t="s">
        <v>161</v>
      </c>
      <c r="F252" s="17">
        <v>1</v>
      </c>
      <c r="G252" s="19">
        <v>250</v>
      </c>
      <c r="H252" s="33">
        <f t="shared" si="20"/>
        <v>250</v>
      </c>
      <c r="I252" s="181"/>
      <c r="J252" s="301">
        <f t="shared" si="21"/>
        <v>0</v>
      </c>
      <c r="K252" s="75"/>
      <c r="L252" s="54" t="str">
        <f t="shared" si="19"/>
        <v>F010Installation of Watermain Valve Box Extendible Section InsertsCW 3210-R5each</v>
      </c>
    </row>
    <row r="253" spans="1:12" s="238" customFormat="1" ht="34.5" customHeight="1">
      <c r="A253" s="53" t="s">
        <v>217</v>
      </c>
      <c r="B253" s="3" t="s">
        <v>497</v>
      </c>
      <c r="C253" s="4" t="s">
        <v>219</v>
      </c>
      <c r="D253" s="5" t="s">
        <v>197</v>
      </c>
      <c r="E253" s="2" t="s">
        <v>161</v>
      </c>
      <c r="F253" s="17">
        <v>10</v>
      </c>
      <c r="G253" s="19">
        <v>55</v>
      </c>
      <c r="H253" s="33">
        <f t="shared" si="20"/>
        <v>550</v>
      </c>
      <c r="I253" s="181"/>
      <c r="J253" s="301">
        <f t="shared" si="21"/>
        <v>0</v>
      </c>
      <c r="K253" s="75" t="s">
        <v>220</v>
      </c>
      <c r="L253" s="54" t="str">
        <f t="shared" si="19"/>
        <v>F011Adjustment of Existing Curb Stop BoxesCW 3210-R5each</v>
      </c>
    </row>
    <row r="254" spans="1:12" s="238" customFormat="1" ht="39.75" customHeight="1">
      <c r="A254" s="53" t="s">
        <v>221</v>
      </c>
      <c r="B254" s="3" t="s">
        <v>498</v>
      </c>
      <c r="C254" s="4" t="s">
        <v>223</v>
      </c>
      <c r="D254" s="5" t="s">
        <v>197</v>
      </c>
      <c r="E254" s="2" t="s">
        <v>161</v>
      </c>
      <c r="F254" s="17">
        <v>2</v>
      </c>
      <c r="G254" s="7">
        <v>500</v>
      </c>
      <c r="H254" s="33">
        <f t="shared" si="20"/>
        <v>1000</v>
      </c>
      <c r="I254" s="181"/>
      <c r="J254" s="301">
        <f t="shared" si="21"/>
        <v>0</v>
      </c>
      <c r="K254" s="87" t="s">
        <v>224</v>
      </c>
      <c r="L254" s="54" t="str">
        <f t="shared" si="19"/>
        <v>F017Supply of Catchbasin / Manhole Frames and CoversCW 3210-R5each</v>
      </c>
    </row>
    <row r="255" spans="1:12" s="238" customFormat="1" ht="34.5" customHeight="1">
      <c r="A255" s="53" t="s">
        <v>225</v>
      </c>
      <c r="B255" s="3" t="s">
        <v>499</v>
      </c>
      <c r="C255" s="4" t="s">
        <v>227</v>
      </c>
      <c r="D255" s="5" t="s">
        <v>197</v>
      </c>
      <c r="E255" s="2" t="s">
        <v>161</v>
      </c>
      <c r="F255" s="17">
        <v>5</v>
      </c>
      <c r="G255" s="19">
        <v>100</v>
      </c>
      <c r="H255" s="33">
        <f t="shared" si="20"/>
        <v>500</v>
      </c>
      <c r="I255" s="181"/>
      <c r="J255" s="301">
        <f t="shared" si="21"/>
        <v>0</v>
      </c>
      <c r="K255" s="75" t="s">
        <v>228</v>
      </c>
      <c r="L255" s="54" t="str">
        <f t="shared" si="19"/>
        <v>F018Supply of Curb Stop Box Extendible SectionsCW 3210-R5each</v>
      </c>
    </row>
    <row r="256" spans="1:10" ht="34.5" customHeight="1">
      <c r="A256" s="235"/>
      <c r="B256" s="67"/>
      <c r="C256" s="25" t="s">
        <v>24</v>
      </c>
      <c r="D256" s="68"/>
      <c r="E256" s="73"/>
      <c r="F256" s="68"/>
      <c r="G256" s="68"/>
      <c r="H256" s="74"/>
      <c r="I256" s="161"/>
      <c r="J256" s="300"/>
    </row>
    <row r="257" spans="1:12" s="239" customFormat="1" ht="34.5" customHeight="1">
      <c r="A257" s="240" t="s">
        <v>229</v>
      </c>
      <c r="B257" s="3" t="s">
        <v>500</v>
      </c>
      <c r="C257" s="4" t="s">
        <v>231</v>
      </c>
      <c r="D257" s="5" t="s">
        <v>232</v>
      </c>
      <c r="E257" s="2"/>
      <c r="F257" s="6"/>
      <c r="G257" s="7" t="s">
        <v>2</v>
      </c>
      <c r="H257" s="33"/>
      <c r="I257" s="163"/>
      <c r="J257" s="306"/>
      <c r="K257" s="75" t="s">
        <v>233</v>
      </c>
      <c r="L257" s="54" t="str">
        <f>CLEAN(CONCATENATE(TRIM(A257),TRIM(C257),TRIM(D257),TRIM(E257)))</f>
        <v>G001SoddingCW 3510-R7</v>
      </c>
    </row>
    <row r="258" spans="1:12" s="238" customFormat="1" ht="34.5" customHeight="1">
      <c r="A258" s="240" t="s">
        <v>234</v>
      </c>
      <c r="B258" s="8" t="s">
        <v>60</v>
      </c>
      <c r="C258" s="4" t="s">
        <v>235</v>
      </c>
      <c r="D258" s="5"/>
      <c r="E258" s="2" t="s">
        <v>55</v>
      </c>
      <c r="F258" s="6">
        <v>50</v>
      </c>
      <c r="G258" s="7">
        <v>7.5</v>
      </c>
      <c r="H258" s="33">
        <f>F258*ROUND(G258,2)</f>
        <v>375</v>
      </c>
      <c r="I258" s="181"/>
      <c r="J258" s="301">
        <f>F258*ROUND(I258,2)</f>
        <v>0</v>
      </c>
      <c r="K258" s="88"/>
      <c r="L258" s="54" t="str">
        <f>CLEAN(CONCATENATE(TRIM(A258),TRIM(C258),TRIM(D258),TRIM(E258)))</f>
        <v>G002width &lt; 600mmm²</v>
      </c>
    </row>
    <row r="259" spans="1:12" s="238" customFormat="1" ht="34.5" customHeight="1">
      <c r="A259" s="240" t="s">
        <v>236</v>
      </c>
      <c r="B259" s="8" t="s">
        <v>118</v>
      </c>
      <c r="C259" s="4" t="s">
        <v>237</v>
      </c>
      <c r="D259" s="5"/>
      <c r="E259" s="2" t="s">
        <v>55</v>
      </c>
      <c r="F259" s="6">
        <v>750</v>
      </c>
      <c r="G259" s="7">
        <v>6</v>
      </c>
      <c r="H259" s="33">
        <f>F259*ROUND(G259,2)</f>
        <v>4500</v>
      </c>
      <c r="I259" s="181"/>
      <c r="J259" s="301">
        <f>F259*ROUND(I259,2)</f>
        <v>0</v>
      </c>
      <c r="K259" s="75"/>
      <c r="L259" s="54" t="str">
        <f>CLEAN(CONCATENATE(TRIM(A259),TRIM(C259),TRIM(D259),TRIM(E259)))</f>
        <v>G003width &gt; or = 600mmm²</v>
      </c>
    </row>
    <row r="260" spans="1:10" ht="34.5" customHeight="1" thickBot="1">
      <c r="A260" s="93"/>
      <c r="B260" s="89" t="str">
        <f>B199</f>
        <v>D</v>
      </c>
      <c r="C260" s="90" t="str">
        <f>C199</f>
        <v>Oakland Av. Crack &amp; Seat Rehabilitation; Defehr St. - Goldspie St.</v>
      </c>
      <c r="D260" s="104"/>
      <c r="E260" s="105"/>
      <c r="F260" s="92"/>
      <c r="G260" s="93" t="s">
        <v>17</v>
      </c>
      <c r="H260" s="93">
        <f>SUM(H199:H259)</f>
        <v>113282.5</v>
      </c>
      <c r="I260" s="166" t="s">
        <v>17</v>
      </c>
      <c r="J260" s="315">
        <f>SUM(J199:J259)</f>
        <v>0</v>
      </c>
    </row>
    <row r="261" spans="1:12" ht="34.5" customHeight="1" thickTop="1">
      <c r="A261" s="234"/>
      <c r="B261" s="62" t="s">
        <v>16</v>
      </c>
      <c r="C261" s="63" t="s">
        <v>38</v>
      </c>
      <c r="D261" s="68"/>
      <c r="F261" s="65"/>
      <c r="G261" s="65"/>
      <c r="H261" s="66"/>
      <c r="I261" s="160"/>
      <c r="J261" s="312"/>
      <c r="K261" s="233"/>
      <c r="L261" s="233"/>
    </row>
    <row r="262" spans="1:10" ht="34.5" customHeight="1">
      <c r="A262" s="235"/>
      <c r="B262" s="67"/>
      <c r="C262" s="24" t="s">
        <v>19</v>
      </c>
      <c r="D262" s="68"/>
      <c r="E262" s="94"/>
      <c r="F262" s="94"/>
      <c r="G262" s="94"/>
      <c r="H262" s="95"/>
      <c r="I262" s="161"/>
      <c r="J262" s="300"/>
    </row>
    <row r="263" spans="1:12" s="239" customFormat="1" ht="34.5" customHeight="1">
      <c r="A263" s="240" t="s">
        <v>47</v>
      </c>
      <c r="B263" s="3" t="s">
        <v>501</v>
      </c>
      <c r="C263" s="4" t="s">
        <v>374</v>
      </c>
      <c r="D263" s="5" t="s">
        <v>50</v>
      </c>
      <c r="E263" s="2" t="s">
        <v>51</v>
      </c>
      <c r="F263" s="6">
        <v>20</v>
      </c>
      <c r="G263" s="7">
        <v>11</v>
      </c>
      <c r="H263" s="33">
        <f>F263*ROUND(G263,2)</f>
        <v>220</v>
      </c>
      <c r="I263" s="181"/>
      <c r="J263" s="301">
        <f>F263*ROUND(I263,2)</f>
        <v>0</v>
      </c>
      <c r="K263" s="75" t="s">
        <v>375</v>
      </c>
      <c r="L263" s="54" t="str">
        <f>CLEAN(CONCATENATE(TRIM(A263),TRIM(C263),TRIM(D263),TRIM(E263)))</f>
        <v>A003ExcavationCW 3110-R7m³</v>
      </c>
    </row>
    <row r="264" spans="1:12" s="239" customFormat="1" ht="34.5" customHeight="1">
      <c r="A264" s="53" t="s">
        <v>56</v>
      </c>
      <c r="B264" s="3" t="s">
        <v>502</v>
      </c>
      <c r="C264" s="4" t="s">
        <v>58</v>
      </c>
      <c r="D264" s="5" t="s">
        <v>50</v>
      </c>
      <c r="E264" s="2"/>
      <c r="F264" s="6"/>
      <c r="G264" s="7" t="s">
        <v>2</v>
      </c>
      <c r="H264" s="33"/>
      <c r="I264" s="162"/>
      <c r="J264" s="301"/>
      <c r="K264" s="72"/>
      <c r="L264" s="54" t="str">
        <f>CLEAN(CONCATENATE(TRIM(A264),TRIM(C264),TRIM(D264),TRIM(E264)))</f>
        <v>A007Crushed Sub-base MaterialCW 3110-R7</v>
      </c>
    </row>
    <row r="265" spans="1:12" s="239" customFormat="1" ht="34.5" customHeight="1">
      <c r="A265" s="53" t="s">
        <v>376</v>
      </c>
      <c r="B265" s="8" t="s">
        <v>60</v>
      </c>
      <c r="C265" s="4" t="s">
        <v>406</v>
      </c>
      <c r="D265" s="5" t="s">
        <v>2</v>
      </c>
      <c r="E265" s="2" t="s">
        <v>61</v>
      </c>
      <c r="F265" s="6">
        <v>60</v>
      </c>
      <c r="G265" s="7">
        <v>12</v>
      </c>
      <c r="H265" s="33">
        <f>F265*ROUND(G265,2)</f>
        <v>720</v>
      </c>
      <c r="I265" s="181"/>
      <c r="J265" s="301">
        <f>F265*ROUND(I265,2)</f>
        <v>0</v>
      </c>
      <c r="K265" s="75" t="s">
        <v>634</v>
      </c>
      <c r="L265" s="54" t="str">
        <f>CLEAN(CONCATENATE(TRIM(A265),TRIM(C265),TRIM(D265),TRIM(E265)))</f>
        <v>A009150 mm - Limestonetonne</v>
      </c>
    </row>
    <row r="266" spans="1:12" s="236" customFormat="1" ht="34.5" customHeight="1">
      <c r="A266" s="241" t="s">
        <v>63</v>
      </c>
      <c r="B266" s="15" t="s">
        <v>156</v>
      </c>
      <c r="C266" s="11" t="s">
        <v>65</v>
      </c>
      <c r="D266" s="12" t="s">
        <v>50</v>
      </c>
      <c r="E266" s="13" t="s">
        <v>51</v>
      </c>
      <c r="F266" s="14">
        <v>5</v>
      </c>
      <c r="G266" s="18">
        <v>36</v>
      </c>
      <c r="H266" s="33">
        <f>F266*ROUND(G266,2)</f>
        <v>180</v>
      </c>
      <c r="I266" s="182"/>
      <c r="J266" s="301">
        <f>F266*ROUND(I266,2)</f>
        <v>0</v>
      </c>
      <c r="K266" s="77" t="s">
        <v>313</v>
      </c>
      <c r="L266" s="52" t="str">
        <f>CLEAN(CONCATENATE(TRIM(A266),TRIM(C266),TRIM(D266),TRIM(E266)))</f>
        <v>A010Supplying and Placing Base Course MaterialCW 3110-R7m³</v>
      </c>
    </row>
    <row r="267" spans="1:12" s="238" customFormat="1" ht="34.5" customHeight="1">
      <c r="A267" s="240" t="s">
        <v>68</v>
      </c>
      <c r="B267" s="3" t="s">
        <v>318</v>
      </c>
      <c r="C267" s="4" t="s">
        <v>70</v>
      </c>
      <c r="D267" s="5" t="s">
        <v>50</v>
      </c>
      <c r="E267" s="2" t="s">
        <v>55</v>
      </c>
      <c r="F267" s="6">
        <v>350</v>
      </c>
      <c r="G267" s="7">
        <v>2</v>
      </c>
      <c r="H267" s="33">
        <f>F267*ROUND(G267,2)</f>
        <v>700</v>
      </c>
      <c r="I267" s="181"/>
      <c r="J267" s="301">
        <f>F267*ROUND(I267,2)</f>
        <v>0</v>
      </c>
      <c r="K267" s="75" t="s">
        <v>314</v>
      </c>
      <c r="L267" s="54" t="str">
        <f>CLEAN(CONCATENATE(TRIM(A267),TRIM(C267),TRIM(D267),TRIM(E267)))</f>
        <v>A012Grading of BoulevardsCW 3110-R7m²</v>
      </c>
    </row>
    <row r="268" spans="1:12" s="233" customFormat="1" ht="34.5" customHeight="1">
      <c r="A268" s="235"/>
      <c r="B268" s="67"/>
      <c r="C268" s="25" t="s">
        <v>46</v>
      </c>
      <c r="D268" s="68"/>
      <c r="E268" s="73"/>
      <c r="F268" s="68"/>
      <c r="G268" s="68"/>
      <c r="H268" s="74"/>
      <c r="I268" s="161"/>
      <c r="J268" s="300"/>
      <c r="K268" s="111"/>
      <c r="L268" s="111"/>
    </row>
    <row r="269" spans="1:12" s="239" customFormat="1" ht="34.5" customHeight="1">
      <c r="A269" s="240" t="s">
        <v>353</v>
      </c>
      <c r="B269" s="3" t="s">
        <v>164</v>
      </c>
      <c r="C269" s="4" t="s">
        <v>355</v>
      </c>
      <c r="D269" s="5" t="s">
        <v>87</v>
      </c>
      <c r="E269" s="2"/>
      <c r="F269" s="6"/>
      <c r="G269" s="7" t="s">
        <v>2</v>
      </c>
      <c r="H269" s="33"/>
      <c r="I269" s="162"/>
      <c r="J269" s="301"/>
      <c r="K269" s="75" t="s">
        <v>275</v>
      </c>
      <c r="L269" s="54" t="str">
        <f aca="true" t="shared" si="22" ref="L269:L294">CLEAN(CONCATENATE(TRIM(A269),TRIM(C269),TRIM(D269),TRIM(E269)))</f>
        <v>B100Miscellaneous Concrete Slab RemovalCW 3235-R4</v>
      </c>
    </row>
    <row r="270" spans="1:12" s="238" customFormat="1" ht="34.5" customHeight="1">
      <c r="A270" s="240" t="s">
        <v>379</v>
      </c>
      <c r="B270" s="8" t="s">
        <v>60</v>
      </c>
      <c r="C270" s="4" t="s">
        <v>380</v>
      </c>
      <c r="D270" s="5" t="s">
        <v>2</v>
      </c>
      <c r="E270" s="2" t="s">
        <v>55</v>
      </c>
      <c r="F270" s="6">
        <v>355</v>
      </c>
      <c r="G270" s="7">
        <v>10</v>
      </c>
      <c r="H270" s="33">
        <f>F270*ROUND(G270,2)</f>
        <v>3550</v>
      </c>
      <c r="I270" s="181"/>
      <c r="J270" s="301">
        <f>F270*ROUND(I270,2)</f>
        <v>0</v>
      </c>
      <c r="K270" s="249" t="s">
        <v>115</v>
      </c>
      <c r="L270" s="54" t="str">
        <f t="shared" si="22"/>
        <v>B106Monolithic Curb and Sidewalkm²</v>
      </c>
    </row>
    <row r="271" spans="1:12" s="239" customFormat="1" ht="34.5" customHeight="1">
      <c r="A271" s="240" t="s">
        <v>357</v>
      </c>
      <c r="B271" s="3" t="s">
        <v>324</v>
      </c>
      <c r="C271" s="22" t="s">
        <v>359</v>
      </c>
      <c r="D271" s="5" t="s">
        <v>87</v>
      </c>
      <c r="E271" s="2"/>
      <c r="F271" s="6"/>
      <c r="G271" s="7" t="s">
        <v>2</v>
      </c>
      <c r="H271" s="33"/>
      <c r="I271" s="168"/>
      <c r="J271" s="301"/>
      <c r="K271" s="109" t="s">
        <v>360</v>
      </c>
      <c r="L271" s="54" t="str">
        <f t="shared" si="22"/>
        <v>B107Miscellaneous Concrete Slab InstallationCW 3235-R4</v>
      </c>
    </row>
    <row r="272" spans="1:12" s="238" customFormat="1" ht="39.75" customHeight="1">
      <c r="A272" s="240" t="s">
        <v>381</v>
      </c>
      <c r="B272" s="8" t="s">
        <v>60</v>
      </c>
      <c r="C272" s="4" t="s">
        <v>384</v>
      </c>
      <c r="D272" s="5" t="s">
        <v>382</v>
      </c>
      <c r="E272" s="2" t="s">
        <v>55</v>
      </c>
      <c r="F272" s="6">
        <v>500</v>
      </c>
      <c r="G272" s="7">
        <v>60</v>
      </c>
      <c r="H272" s="33">
        <f>F272*ROUND(G272,2)</f>
        <v>30000</v>
      </c>
      <c r="I272" s="184"/>
      <c r="J272" s="301">
        <f>F272*ROUND(I272,2)</f>
        <v>0</v>
      </c>
      <c r="K272" s="110" t="s">
        <v>383</v>
      </c>
      <c r="L272" s="54" t="str">
        <f t="shared" si="22"/>
        <v>B113Monolithic Curb and Sidewalk (1650mm width)SD-228Bm²</v>
      </c>
    </row>
    <row r="273" spans="1:12" s="239" customFormat="1" ht="34.5" customHeight="1">
      <c r="A273" s="240" t="s">
        <v>84</v>
      </c>
      <c r="B273" s="3" t="s">
        <v>503</v>
      </c>
      <c r="C273" s="4" t="s">
        <v>86</v>
      </c>
      <c r="D273" s="5" t="s">
        <v>87</v>
      </c>
      <c r="E273" s="2"/>
      <c r="F273" s="6"/>
      <c r="G273" s="7" t="s">
        <v>2</v>
      </c>
      <c r="H273" s="33"/>
      <c r="I273" s="162"/>
      <c r="J273" s="301"/>
      <c r="K273" s="76" t="s">
        <v>88</v>
      </c>
      <c r="L273" s="54" t="str">
        <f t="shared" si="22"/>
        <v>B114Miscellaneous Concrete Slab RenewalCW 3235-R4</v>
      </c>
    </row>
    <row r="274" spans="1:12" s="238" customFormat="1" ht="34.5" customHeight="1">
      <c r="A274" s="240" t="s">
        <v>89</v>
      </c>
      <c r="B274" s="8" t="s">
        <v>385</v>
      </c>
      <c r="C274" s="4" t="s">
        <v>90</v>
      </c>
      <c r="D274" s="5" t="s">
        <v>91</v>
      </c>
      <c r="E274" s="2"/>
      <c r="F274" s="6"/>
      <c r="G274" s="7"/>
      <c r="H274" s="33"/>
      <c r="I274" s="162"/>
      <c r="J274" s="301"/>
      <c r="K274" s="75" t="s">
        <v>92</v>
      </c>
      <c r="L274" s="54" t="str">
        <f t="shared" si="22"/>
        <v>B118SidewalkSD-228A</v>
      </c>
    </row>
    <row r="275" spans="1:12" s="238" customFormat="1" ht="34.5" customHeight="1">
      <c r="A275" s="240" t="s">
        <v>93</v>
      </c>
      <c r="B275" s="9"/>
      <c r="C275" s="4" t="s">
        <v>94</v>
      </c>
      <c r="D275" s="5"/>
      <c r="E275" s="2" t="s">
        <v>55</v>
      </c>
      <c r="F275" s="6">
        <v>15</v>
      </c>
      <c r="G275" s="7">
        <v>45</v>
      </c>
      <c r="H275" s="33">
        <f>F275*ROUND(G275,2)</f>
        <v>675</v>
      </c>
      <c r="I275" s="181"/>
      <c r="J275" s="301">
        <f>F275*ROUND(I275,2)</f>
        <v>0</v>
      </c>
      <c r="K275" s="75"/>
      <c r="L275" s="54" t="str">
        <f t="shared" si="22"/>
        <v>B119a) Less than or equal to 5 sq.m.m²</v>
      </c>
    </row>
    <row r="276" spans="1:12" s="242" customFormat="1" ht="39.75" customHeight="1">
      <c r="A276" s="241" t="s">
        <v>95</v>
      </c>
      <c r="B276" s="10"/>
      <c r="C276" s="11" t="s">
        <v>96</v>
      </c>
      <c r="D276" s="12"/>
      <c r="E276" s="13" t="s">
        <v>55</v>
      </c>
      <c r="F276" s="14">
        <v>15</v>
      </c>
      <c r="G276" s="18">
        <v>40</v>
      </c>
      <c r="H276" s="33">
        <f>F276*ROUND(G276,2)</f>
        <v>600</v>
      </c>
      <c r="I276" s="182"/>
      <c r="J276" s="301">
        <f>F276*ROUND(I276,2)</f>
        <v>0</v>
      </c>
      <c r="K276" s="77"/>
      <c r="L276" s="52" t="str">
        <f t="shared" si="22"/>
        <v>B120b) Greater than 5 and less than or equal to 20 sq.m.m²</v>
      </c>
    </row>
    <row r="277" spans="1:12" s="236" customFormat="1" ht="34.5" customHeight="1">
      <c r="A277" s="241" t="s">
        <v>99</v>
      </c>
      <c r="B277" s="15" t="s">
        <v>504</v>
      </c>
      <c r="C277" s="11" t="s">
        <v>101</v>
      </c>
      <c r="D277" s="12" t="s">
        <v>102</v>
      </c>
      <c r="E277" s="13" t="s">
        <v>55</v>
      </c>
      <c r="F277" s="16">
        <v>10</v>
      </c>
      <c r="G277" s="71">
        <v>30</v>
      </c>
      <c r="H277" s="33">
        <f>F277*ROUND(G277,2)</f>
        <v>300</v>
      </c>
      <c r="I277" s="182"/>
      <c r="J277" s="301">
        <f>F277*ROUND(I277,2)</f>
        <v>0</v>
      </c>
      <c r="K277" s="77" t="s">
        <v>103</v>
      </c>
      <c r="L277" s="52" t="str">
        <f t="shared" si="22"/>
        <v>B124Adjustment of Precast Sidewalk BlocksCW 3235-R4m²</v>
      </c>
    </row>
    <row r="278" spans="1:12" s="238" customFormat="1" ht="34.5" customHeight="1">
      <c r="A278" s="240" t="s">
        <v>104</v>
      </c>
      <c r="B278" s="3" t="s">
        <v>505</v>
      </c>
      <c r="C278" s="4" t="s">
        <v>106</v>
      </c>
      <c r="D278" s="5" t="s">
        <v>87</v>
      </c>
      <c r="E278" s="2" t="s">
        <v>55</v>
      </c>
      <c r="F278" s="6">
        <v>2</v>
      </c>
      <c r="G278" s="7">
        <v>40</v>
      </c>
      <c r="H278" s="33">
        <f>F278*ROUND(G278,2)</f>
        <v>80</v>
      </c>
      <c r="I278" s="181"/>
      <c r="J278" s="301">
        <f>F278*ROUND(I278,2)</f>
        <v>0</v>
      </c>
      <c r="K278" s="75" t="s">
        <v>107</v>
      </c>
      <c r="L278" s="54" t="str">
        <f t="shared" si="22"/>
        <v>B125Supply of Precast Sidewalk BlocksCW 3235-R4m²</v>
      </c>
    </row>
    <row r="279" spans="1:12" s="238" customFormat="1" ht="34.5" customHeight="1">
      <c r="A279" s="240" t="s">
        <v>284</v>
      </c>
      <c r="B279" s="3" t="s">
        <v>172</v>
      </c>
      <c r="C279" s="4" t="s">
        <v>286</v>
      </c>
      <c r="D279" s="5" t="s">
        <v>274</v>
      </c>
      <c r="E279" s="2"/>
      <c r="F279" s="6"/>
      <c r="G279" s="7" t="s">
        <v>2</v>
      </c>
      <c r="H279" s="33"/>
      <c r="I279" s="162"/>
      <c r="J279" s="301"/>
      <c r="K279" s="76" t="s">
        <v>287</v>
      </c>
      <c r="L279" s="54" t="str">
        <f t="shared" si="22"/>
        <v>B154Concrete Curb RenewalCW 3240-R4</v>
      </c>
    </row>
    <row r="280" spans="1:12" s="238" customFormat="1" ht="34.5" customHeight="1">
      <c r="A280" s="240" t="s">
        <v>288</v>
      </c>
      <c r="B280" s="8" t="s">
        <v>60</v>
      </c>
      <c r="C280" s="4" t="s">
        <v>372</v>
      </c>
      <c r="D280" s="5" t="s">
        <v>289</v>
      </c>
      <c r="E280" s="2"/>
      <c r="F280" s="6"/>
      <c r="G280" s="7"/>
      <c r="H280" s="33">
        <f>F280*ROUND(G280,2)</f>
        <v>0</v>
      </c>
      <c r="I280" s="162"/>
      <c r="J280" s="301">
        <f>F280*ROUND(I280,2)</f>
        <v>0</v>
      </c>
      <c r="K280" s="99" t="s">
        <v>290</v>
      </c>
      <c r="L280" s="54" t="str">
        <f t="shared" si="22"/>
        <v>B155Barrier (150mm ht, Dowelled)SD-205,SD206A</v>
      </c>
    </row>
    <row r="281" spans="1:12" s="238" customFormat="1" ht="34.5" customHeight="1">
      <c r="A281" s="240" t="s">
        <v>291</v>
      </c>
      <c r="B281" s="9"/>
      <c r="C281" s="4" t="s">
        <v>292</v>
      </c>
      <c r="D281" s="5"/>
      <c r="E281" s="2" t="s">
        <v>143</v>
      </c>
      <c r="F281" s="6">
        <v>5</v>
      </c>
      <c r="G281" s="7">
        <v>43</v>
      </c>
      <c r="H281" s="33">
        <f>F281*ROUND(G281,2)</f>
        <v>215</v>
      </c>
      <c r="I281" s="181"/>
      <c r="J281" s="301">
        <f>F281*ROUND(I281,2)</f>
        <v>0</v>
      </c>
      <c r="K281" s="75"/>
      <c r="L281" s="54" t="str">
        <f t="shared" si="22"/>
        <v>B156a) 3 m and lessm</v>
      </c>
    </row>
    <row r="282" spans="1:12" s="238" customFormat="1" ht="34.5" customHeight="1">
      <c r="A282" s="240" t="s">
        <v>293</v>
      </c>
      <c r="B282" s="9"/>
      <c r="C282" s="4" t="s">
        <v>294</v>
      </c>
      <c r="D282" s="5"/>
      <c r="E282" s="2" t="s">
        <v>143</v>
      </c>
      <c r="F282" s="6">
        <v>10</v>
      </c>
      <c r="G282" s="7">
        <v>38</v>
      </c>
      <c r="H282" s="33">
        <f>F282*ROUND(G282,2)</f>
        <v>380</v>
      </c>
      <c r="I282" s="181"/>
      <c r="J282" s="301">
        <f>F282*ROUND(I282,2)</f>
        <v>0</v>
      </c>
      <c r="K282" s="75"/>
      <c r="L282" s="54" t="str">
        <f t="shared" si="22"/>
        <v>B157b) Greater than 3m and less than 30 mm</v>
      </c>
    </row>
    <row r="283" spans="1:12" s="242" customFormat="1" ht="34.5" customHeight="1">
      <c r="A283" s="241"/>
      <c r="B283" s="29" t="s">
        <v>118</v>
      </c>
      <c r="C283" s="11" t="s">
        <v>334</v>
      </c>
      <c r="D283" s="12" t="s">
        <v>623</v>
      </c>
      <c r="E283" s="13" t="s">
        <v>143</v>
      </c>
      <c r="F283" s="14">
        <v>10</v>
      </c>
      <c r="G283" s="18">
        <f>40+10</f>
        <v>50</v>
      </c>
      <c r="H283" s="33">
        <f>F283*ROUND(G283,2)</f>
        <v>500</v>
      </c>
      <c r="I283" s="182"/>
      <c r="J283" s="301">
        <f>F283*ROUND(I283,2)</f>
        <v>0</v>
      </c>
      <c r="K283" s="77" t="s">
        <v>311</v>
      </c>
      <c r="L283" s="52" t="str">
        <f t="shared" si="22"/>
        <v>Ramp CurbSD-229Cm</v>
      </c>
    </row>
    <row r="284" spans="1:12" s="245" customFormat="1" ht="39.75" customHeight="1">
      <c r="A284" s="243" t="s">
        <v>348</v>
      </c>
      <c r="B284" s="44" t="s">
        <v>298</v>
      </c>
      <c r="C284" s="45" t="s">
        <v>350</v>
      </c>
      <c r="D284" s="38" t="s">
        <v>351</v>
      </c>
      <c r="E284" s="39" t="s">
        <v>55</v>
      </c>
      <c r="F284" s="40">
        <v>30</v>
      </c>
      <c r="G284" s="78">
        <v>45</v>
      </c>
      <c r="H284" s="41">
        <f>F284*ROUND(G284,2)</f>
        <v>1350</v>
      </c>
      <c r="I284" s="183"/>
      <c r="J284" s="304">
        <f>F284*ROUND(I284,2)</f>
        <v>0</v>
      </c>
      <c r="K284" s="79"/>
      <c r="L284" s="244" t="str">
        <f t="shared" si="22"/>
        <v>B189Regrading Existing Interlocking Paving StonesCW 3330-R3m²</v>
      </c>
    </row>
    <row r="285" spans="1:12" s="238" customFormat="1" ht="34.5" customHeight="1">
      <c r="A285" s="240" t="s">
        <v>108</v>
      </c>
      <c r="B285" s="3" t="s">
        <v>506</v>
      </c>
      <c r="C285" s="4" t="s">
        <v>110</v>
      </c>
      <c r="D285" s="5" t="s">
        <v>111</v>
      </c>
      <c r="E285" s="80"/>
      <c r="F285" s="6"/>
      <c r="G285" s="7"/>
      <c r="H285" s="33"/>
      <c r="I285" s="162"/>
      <c r="J285" s="301"/>
      <c r="K285" s="75" t="s">
        <v>112</v>
      </c>
      <c r="L285" s="54" t="str">
        <f t="shared" si="22"/>
        <v>B190Construction of Asphaltic Concrete OverlayCW 3410-R5</v>
      </c>
    </row>
    <row r="286" spans="1:12" s="238" customFormat="1" ht="34.5" customHeight="1">
      <c r="A286" s="240" t="s">
        <v>113</v>
      </c>
      <c r="B286" s="8" t="s">
        <v>60</v>
      </c>
      <c r="C286" s="4" t="s">
        <v>114</v>
      </c>
      <c r="D286" s="5"/>
      <c r="E286" s="2"/>
      <c r="F286" s="6"/>
      <c r="G286" s="7"/>
      <c r="H286" s="33"/>
      <c r="I286" s="162"/>
      <c r="J286" s="301"/>
      <c r="K286" s="75"/>
      <c r="L286" s="54" t="str">
        <f t="shared" si="22"/>
        <v>B191Main Line Paving</v>
      </c>
    </row>
    <row r="287" spans="1:12" s="238" customFormat="1" ht="34.5" customHeight="1">
      <c r="A287" s="240" t="s">
        <v>116</v>
      </c>
      <c r="B287" s="9" t="s">
        <v>507</v>
      </c>
      <c r="C287" s="4" t="s">
        <v>121</v>
      </c>
      <c r="D287" s="5"/>
      <c r="E287" s="2" t="s">
        <v>61</v>
      </c>
      <c r="F287" s="6">
        <v>475</v>
      </c>
      <c r="G287" s="7">
        <v>57</v>
      </c>
      <c r="H287" s="33">
        <f>F287*ROUND(G287,2)</f>
        <v>27075</v>
      </c>
      <c r="I287" s="181"/>
      <c r="J287" s="301">
        <f>F287*ROUND(I287,2)</f>
        <v>0</v>
      </c>
      <c r="K287" s="75"/>
      <c r="L287" s="54" t="str">
        <f t="shared" si="22"/>
        <v>B193a) Type IAtonne</v>
      </c>
    </row>
    <row r="288" spans="1:12" s="238" customFormat="1" ht="34.5" customHeight="1">
      <c r="A288" s="240" t="s">
        <v>117</v>
      </c>
      <c r="B288" s="8" t="s">
        <v>118</v>
      </c>
      <c r="C288" s="4" t="s">
        <v>119</v>
      </c>
      <c r="D288" s="5"/>
      <c r="E288" s="2"/>
      <c r="F288" s="6"/>
      <c r="G288" s="7"/>
      <c r="H288" s="33"/>
      <c r="I288" s="162"/>
      <c r="J288" s="301"/>
      <c r="K288" s="75"/>
      <c r="L288" s="54" t="str">
        <f t="shared" si="22"/>
        <v>B194Tie-ins and Approaches</v>
      </c>
    </row>
    <row r="289" spans="1:12" s="238" customFormat="1" ht="34.5" customHeight="1">
      <c r="A289" s="240" t="s">
        <v>120</v>
      </c>
      <c r="B289" s="9"/>
      <c r="C289" s="4" t="s">
        <v>121</v>
      </c>
      <c r="D289" s="5"/>
      <c r="E289" s="2" t="s">
        <v>61</v>
      </c>
      <c r="F289" s="6">
        <v>10</v>
      </c>
      <c r="G289" s="7">
        <v>90</v>
      </c>
      <c r="H289" s="33">
        <f>F289*ROUND(G289,2)</f>
        <v>900</v>
      </c>
      <c r="I289" s="181"/>
      <c r="J289" s="301">
        <f>F289*ROUND(I289,2)</f>
        <v>0</v>
      </c>
      <c r="K289" s="75"/>
      <c r="L289" s="54" t="str">
        <f t="shared" si="22"/>
        <v>B195a) Type IAtonne</v>
      </c>
    </row>
    <row r="290" spans="1:12" s="238" customFormat="1" ht="34.5" customHeight="1">
      <c r="A290" s="240" t="s">
        <v>122</v>
      </c>
      <c r="B290" s="9"/>
      <c r="C290" s="4" t="s">
        <v>428</v>
      </c>
      <c r="D290" s="5"/>
      <c r="E290" s="2" t="s">
        <v>61</v>
      </c>
      <c r="F290" s="6">
        <v>10</v>
      </c>
      <c r="G290" s="7">
        <v>90</v>
      </c>
      <c r="H290" s="33">
        <f>F290*ROUND(G290,2)</f>
        <v>900</v>
      </c>
      <c r="I290" s="181"/>
      <c r="J290" s="301">
        <f>F290*ROUND(I290,2)</f>
        <v>0</v>
      </c>
      <c r="K290" s="75"/>
      <c r="L290" s="54" t="str">
        <f t="shared" si="22"/>
        <v>B197b) Type IItonne</v>
      </c>
    </row>
    <row r="291" spans="1:12" s="115" customFormat="1" ht="34.5" customHeight="1">
      <c r="A291" s="240" t="s">
        <v>123</v>
      </c>
      <c r="B291" s="3" t="s">
        <v>508</v>
      </c>
      <c r="C291" s="4" t="s">
        <v>124</v>
      </c>
      <c r="D291" s="5" t="s">
        <v>125</v>
      </c>
      <c r="E291" s="2"/>
      <c r="F291" s="6"/>
      <c r="G291" s="7" t="s">
        <v>2</v>
      </c>
      <c r="H291" s="33"/>
      <c r="I291" s="162"/>
      <c r="J291" s="301"/>
      <c r="K291" s="75"/>
      <c r="L291" s="54" t="str">
        <f t="shared" si="22"/>
        <v>B200Planing of PavementCW 3450-R3</v>
      </c>
    </row>
    <row r="292" spans="1:12" s="80" customFormat="1" ht="34.5" customHeight="1">
      <c r="A292" s="240" t="s">
        <v>126</v>
      </c>
      <c r="B292" s="8" t="s">
        <v>60</v>
      </c>
      <c r="C292" s="4" t="s">
        <v>127</v>
      </c>
      <c r="D292" s="5" t="s">
        <v>2</v>
      </c>
      <c r="E292" s="2" t="s">
        <v>55</v>
      </c>
      <c r="F292" s="6">
        <v>185</v>
      </c>
      <c r="G292" s="7">
        <v>10</v>
      </c>
      <c r="H292" s="33">
        <f>F292*ROUND(G292,2)</f>
        <v>1850</v>
      </c>
      <c r="I292" s="181"/>
      <c r="J292" s="301">
        <f>F292*ROUND(I292,2)</f>
        <v>0</v>
      </c>
      <c r="K292" s="75" t="s">
        <v>128</v>
      </c>
      <c r="L292" s="54" t="str">
        <f t="shared" si="22"/>
        <v>B2010 - 50 mm Depth (Asphalt)m²</v>
      </c>
    </row>
    <row r="293" spans="1:12" s="115" customFormat="1" ht="39.75" customHeight="1">
      <c r="A293" s="240" t="s">
        <v>345</v>
      </c>
      <c r="B293" s="3" t="s">
        <v>179</v>
      </c>
      <c r="C293" s="4" t="s">
        <v>346</v>
      </c>
      <c r="D293" s="5" t="s">
        <v>625</v>
      </c>
      <c r="E293" s="2" t="s">
        <v>55</v>
      </c>
      <c r="F293" s="17">
        <v>1500</v>
      </c>
      <c r="G293" s="7">
        <v>3.5</v>
      </c>
      <c r="H293" s="33">
        <f>F293*ROUND(G293,2)</f>
        <v>5250</v>
      </c>
      <c r="I293" s="181"/>
      <c r="J293" s="301">
        <f>F293*ROUND(I293,2)</f>
        <v>0</v>
      </c>
      <c r="K293" s="87" t="s">
        <v>347</v>
      </c>
      <c r="L293" s="54" t="str">
        <f t="shared" si="22"/>
        <v>B205Moisture Barrier/Stress Absorption Geotextile FabricE9m²</v>
      </c>
    </row>
    <row r="294" spans="1:12" s="238" customFormat="1" ht="34.5" customHeight="1">
      <c r="A294" s="53" t="s">
        <v>337</v>
      </c>
      <c r="B294" s="3" t="s">
        <v>509</v>
      </c>
      <c r="C294" s="4" t="s">
        <v>338</v>
      </c>
      <c r="D294" s="5" t="s">
        <v>341</v>
      </c>
      <c r="E294" s="2" t="s">
        <v>55</v>
      </c>
      <c r="F294" s="6">
        <v>430</v>
      </c>
      <c r="G294" s="7">
        <v>30</v>
      </c>
      <c r="H294" s="33">
        <f>F294*ROUND(G294,2)</f>
        <v>12900</v>
      </c>
      <c r="I294" s="181"/>
      <c r="J294" s="301">
        <f>F294*ROUND(I294,2)</f>
        <v>0</v>
      </c>
      <c r="K294" s="75"/>
      <c r="L294" s="54" t="str">
        <f t="shared" si="22"/>
        <v>B207Pavement PatchingE10m²</v>
      </c>
    </row>
    <row r="295" spans="1:10" ht="34.5" customHeight="1">
      <c r="A295" s="235"/>
      <c r="B295" s="83"/>
      <c r="C295" s="25" t="s">
        <v>21</v>
      </c>
      <c r="D295" s="68"/>
      <c r="E295" s="69"/>
      <c r="F295" s="69"/>
      <c r="G295" s="69"/>
      <c r="H295" s="70"/>
      <c r="I295" s="161"/>
      <c r="J295" s="300"/>
    </row>
    <row r="296" spans="1:12" s="239" customFormat="1" ht="34.5" customHeight="1">
      <c r="A296" s="53" t="s">
        <v>150</v>
      </c>
      <c r="B296" s="3" t="s">
        <v>510</v>
      </c>
      <c r="C296" s="4" t="s">
        <v>152</v>
      </c>
      <c r="D296" s="5" t="s">
        <v>153</v>
      </c>
      <c r="E296" s="2" t="s">
        <v>143</v>
      </c>
      <c r="F296" s="17">
        <v>400</v>
      </c>
      <c r="G296" s="19">
        <v>3</v>
      </c>
      <c r="H296" s="33">
        <f>F296*ROUND(G296,2)</f>
        <v>1200</v>
      </c>
      <c r="I296" s="181"/>
      <c r="J296" s="301">
        <f>F296*ROUND(I296,2)</f>
        <v>0</v>
      </c>
      <c r="K296" s="75" t="s">
        <v>154</v>
      </c>
      <c r="L296" s="54" t="str">
        <f>CLEAN(CONCATENATE(TRIM(A296),TRIM(C296),TRIM(D296),TRIM(E296)))</f>
        <v>D006Reflective Crack MaintenanceCW 3250-R5m</v>
      </c>
    </row>
    <row r="297" spans="1:10" ht="39.75" customHeight="1">
      <c r="A297" s="246"/>
      <c r="B297" s="83"/>
      <c r="C297" s="25" t="s">
        <v>22</v>
      </c>
      <c r="D297" s="84"/>
      <c r="E297" s="69"/>
      <c r="F297" s="69"/>
      <c r="G297" s="69"/>
      <c r="H297" s="70"/>
      <c r="I297" s="165"/>
      <c r="J297" s="305"/>
    </row>
    <row r="298" spans="1:12" s="236" customFormat="1" ht="34.5" customHeight="1">
      <c r="A298" s="50" t="s">
        <v>317</v>
      </c>
      <c r="B298" s="15" t="s">
        <v>511</v>
      </c>
      <c r="C298" s="11" t="s">
        <v>319</v>
      </c>
      <c r="D298" s="12" t="s">
        <v>614</v>
      </c>
      <c r="E298" s="13"/>
      <c r="F298" s="16"/>
      <c r="G298" s="18"/>
      <c r="H298" s="33"/>
      <c r="I298" s="164"/>
      <c r="J298" s="301"/>
      <c r="K298" s="77" t="s">
        <v>320</v>
      </c>
      <c r="L298" s="52" t="str">
        <f aca="true" t="shared" si="23" ref="L298:L307">CLEAN(CONCATENATE(TRIM(A298),TRIM(C298),TRIM(D298),TRIM(E298)))</f>
        <v>E006Catch PitCW 2130-R8</v>
      </c>
    </row>
    <row r="299" spans="1:12" s="239" customFormat="1" ht="34.5" customHeight="1">
      <c r="A299" s="53" t="s">
        <v>321</v>
      </c>
      <c r="B299" s="8" t="s">
        <v>60</v>
      </c>
      <c r="C299" s="4" t="s">
        <v>322</v>
      </c>
      <c r="D299" s="5"/>
      <c r="E299" s="2" t="s">
        <v>161</v>
      </c>
      <c r="F299" s="17">
        <v>2</v>
      </c>
      <c r="G299" s="7">
        <v>1500</v>
      </c>
      <c r="H299" s="33">
        <f>F299*ROUND(G299,2)</f>
        <v>3000</v>
      </c>
      <c r="I299" s="181"/>
      <c r="J299" s="301">
        <f>F299*ROUND(I299,2)</f>
        <v>0</v>
      </c>
      <c r="K299" s="75" t="s">
        <v>162</v>
      </c>
      <c r="L299" s="54" t="str">
        <f t="shared" si="23"/>
        <v>E007SD-023each</v>
      </c>
    </row>
    <row r="300" spans="1:12" s="80" customFormat="1" ht="34.5" customHeight="1">
      <c r="A300" s="53" t="s">
        <v>323</v>
      </c>
      <c r="B300" s="3" t="s">
        <v>186</v>
      </c>
      <c r="C300" s="4" t="s">
        <v>325</v>
      </c>
      <c r="D300" s="5" t="s">
        <v>614</v>
      </c>
      <c r="E300" s="2" t="s">
        <v>143</v>
      </c>
      <c r="F300" s="17">
        <v>15</v>
      </c>
      <c r="G300" s="19">
        <v>200</v>
      </c>
      <c r="H300" s="33">
        <f>F300*ROUND(G300,2)</f>
        <v>3000</v>
      </c>
      <c r="I300" s="181"/>
      <c r="J300" s="301">
        <f>F300*ROUND(I300,2)</f>
        <v>0</v>
      </c>
      <c r="K300" s="75" t="s">
        <v>326</v>
      </c>
      <c r="L300" s="54" t="str">
        <f t="shared" si="23"/>
        <v>E012Catch Pit Connection PipeCW 2130-R8m</v>
      </c>
    </row>
    <row r="301" spans="1:12" s="248" customFormat="1" ht="39.75" customHeight="1">
      <c r="A301" s="53" t="s">
        <v>171</v>
      </c>
      <c r="B301" s="3" t="s">
        <v>512</v>
      </c>
      <c r="C301" s="20" t="s">
        <v>173</v>
      </c>
      <c r="D301" s="5" t="s">
        <v>614</v>
      </c>
      <c r="E301" s="2"/>
      <c r="F301" s="17"/>
      <c r="G301" s="19"/>
      <c r="H301" s="33"/>
      <c r="I301" s="162"/>
      <c r="J301" s="301"/>
      <c r="K301" s="75"/>
      <c r="L301" s="54" t="str">
        <f t="shared" si="23"/>
        <v>E023Replacing Existing Manhole Frames &amp; CoversCW 2130-R8</v>
      </c>
    </row>
    <row r="302" spans="1:12" s="238" customFormat="1" ht="34.5" customHeight="1">
      <c r="A302" s="53" t="s">
        <v>174</v>
      </c>
      <c r="B302" s="8" t="s">
        <v>60</v>
      </c>
      <c r="C302" s="4" t="s">
        <v>175</v>
      </c>
      <c r="D302" s="5"/>
      <c r="E302" s="2" t="s">
        <v>161</v>
      </c>
      <c r="F302" s="17">
        <v>2</v>
      </c>
      <c r="G302" s="19">
        <v>225</v>
      </c>
      <c r="H302" s="33">
        <f>F302*ROUND(G302,2)</f>
        <v>450</v>
      </c>
      <c r="I302" s="181"/>
      <c r="J302" s="301">
        <f>F302*ROUND(I302,2)</f>
        <v>0</v>
      </c>
      <c r="K302" s="249" t="s">
        <v>115</v>
      </c>
      <c r="L302" s="54" t="str">
        <f t="shared" si="23"/>
        <v>E024AP-004 - Manhole Frameeach</v>
      </c>
    </row>
    <row r="303" spans="1:12" s="238" customFormat="1" ht="34.5" customHeight="1">
      <c r="A303" s="53" t="s">
        <v>377</v>
      </c>
      <c r="B303" s="8" t="s">
        <v>118</v>
      </c>
      <c r="C303" s="4" t="s">
        <v>378</v>
      </c>
      <c r="D303" s="5"/>
      <c r="E303" s="2" t="s">
        <v>161</v>
      </c>
      <c r="F303" s="17">
        <v>2</v>
      </c>
      <c r="G303" s="19">
        <v>450</v>
      </c>
      <c r="H303" s="33">
        <f>F303*ROUND(G303,2)</f>
        <v>900</v>
      </c>
      <c r="I303" s="181"/>
      <c r="J303" s="301">
        <f>F303*ROUND(I303,2)</f>
        <v>0</v>
      </c>
      <c r="K303" s="87"/>
      <c r="L303" s="54" t="str">
        <f t="shared" si="23"/>
        <v>E026AP-006 - Manhole Cover (Grated)each</v>
      </c>
    </row>
    <row r="304" spans="1:12" s="248" customFormat="1" ht="39.75" customHeight="1">
      <c r="A304" s="53" t="s">
        <v>297</v>
      </c>
      <c r="B304" s="3" t="s">
        <v>400</v>
      </c>
      <c r="C304" s="20" t="s">
        <v>299</v>
      </c>
      <c r="D304" s="5" t="s">
        <v>614</v>
      </c>
      <c r="E304" s="2"/>
      <c r="F304" s="17"/>
      <c r="G304" s="19"/>
      <c r="H304" s="33"/>
      <c r="I304" s="162"/>
      <c r="J304" s="301"/>
      <c r="K304" s="75"/>
      <c r="L304" s="54" t="str">
        <f t="shared" si="23"/>
        <v>E027Replacing Existing Catch Basin Frames &amp; CoversCW 2130-R8</v>
      </c>
    </row>
    <row r="305" spans="1:12" s="238" customFormat="1" ht="39.75" customHeight="1">
      <c r="A305" s="53" t="s">
        <v>300</v>
      </c>
      <c r="B305" s="8" t="s">
        <v>60</v>
      </c>
      <c r="C305" s="4" t="s">
        <v>301</v>
      </c>
      <c r="D305" s="5"/>
      <c r="E305" s="2" t="s">
        <v>161</v>
      </c>
      <c r="F305" s="17">
        <v>2</v>
      </c>
      <c r="G305" s="19">
        <v>500</v>
      </c>
      <c r="H305" s="33">
        <f>F305*ROUND(G305,2)</f>
        <v>1000</v>
      </c>
      <c r="I305" s="181"/>
      <c r="J305" s="301">
        <f>F305*ROUND(I305,2)</f>
        <v>0</v>
      </c>
      <c r="K305" s="87"/>
      <c r="L305" s="54" t="str">
        <f t="shared" si="23"/>
        <v>E028AP-008 - Barrier Curb and Gutter Inlet Frameeach</v>
      </c>
    </row>
    <row r="306" spans="1:12" s="238" customFormat="1" ht="34.5" customHeight="1">
      <c r="A306" s="53" t="s">
        <v>302</v>
      </c>
      <c r="B306" s="8" t="s">
        <v>118</v>
      </c>
      <c r="C306" s="4" t="s">
        <v>303</v>
      </c>
      <c r="D306" s="5"/>
      <c r="E306" s="2" t="s">
        <v>161</v>
      </c>
      <c r="F306" s="17">
        <v>2</v>
      </c>
      <c r="G306" s="19">
        <v>300</v>
      </c>
      <c r="H306" s="33">
        <f>F306*ROUND(G306,2)</f>
        <v>600</v>
      </c>
      <c r="I306" s="181"/>
      <c r="J306" s="301">
        <f>F306*ROUND(I306,2)</f>
        <v>0</v>
      </c>
      <c r="K306" s="87"/>
      <c r="L306" s="54" t="str">
        <f t="shared" si="23"/>
        <v>E029AP-009 - Barrier Curb and Gutter Inlet Covereach</v>
      </c>
    </row>
    <row r="307" spans="1:12" s="245" customFormat="1" ht="34.5" customHeight="1">
      <c r="A307" s="250" t="s">
        <v>304</v>
      </c>
      <c r="B307" s="42" t="s">
        <v>207</v>
      </c>
      <c r="C307" s="37" t="s">
        <v>305</v>
      </c>
      <c r="D307" s="38"/>
      <c r="E307" s="39" t="s">
        <v>161</v>
      </c>
      <c r="F307" s="43">
        <v>2</v>
      </c>
      <c r="G307" s="85">
        <v>200</v>
      </c>
      <c r="H307" s="41">
        <f>F307*ROUND(G307,2)</f>
        <v>400</v>
      </c>
      <c r="I307" s="183"/>
      <c r="J307" s="304">
        <f>F307*ROUND(I307,2)</f>
        <v>0</v>
      </c>
      <c r="K307" s="100"/>
      <c r="L307" s="244" t="str">
        <f t="shared" si="23"/>
        <v>E030AP-010 - Barrier Curb and Gutter Inlet Boxeach</v>
      </c>
    </row>
    <row r="308" spans="1:10" ht="34.5" customHeight="1">
      <c r="A308" s="235"/>
      <c r="B308" s="95"/>
      <c r="C308" s="25" t="s">
        <v>23</v>
      </c>
      <c r="D308" s="68"/>
      <c r="E308" s="94"/>
      <c r="F308" s="69"/>
      <c r="G308" s="69"/>
      <c r="H308" s="70"/>
      <c r="I308" s="161"/>
      <c r="J308" s="300"/>
    </row>
    <row r="309" spans="1:12" s="238" customFormat="1" ht="39.75" customHeight="1">
      <c r="A309" s="53" t="s">
        <v>194</v>
      </c>
      <c r="B309" s="3" t="s">
        <v>513</v>
      </c>
      <c r="C309" s="4" t="s">
        <v>196</v>
      </c>
      <c r="D309" s="5" t="s">
        <v>197</v>
      </c>
      <c r="E309" s="2" t="s">
        <v>161</v>
      </c>
      <c r="F309" s="17">
        <v>2</v>
      </c>
      <c r="G309" s="19">
        <v>250</v>
      </c>
      <c r="H309" s="33">
        <f>F309*ROUND(G309,2)</f>
        <v>500</v>
      </c>
      <c r="I309" s="181"/>
      <c r="J309" s="301">
        <f>F309*ROUND(I309,2)</f>
        <v>0</v>
      </c>
      <c r="K309" s="75" t="s">
        <v>198</v>
      </c>
      <c r="L309" s="54" t="str">
        <f aca="true" t="shared" si="24" ref="L309:L317">CLEAN(CONCATENATE(TRIM(A309),TRIM(C309),TRIM(D309),TRIM(E309)))</f>
        <v>F001Adjustment of Existing Catchbasins / ManholesCW 3210-R5each</v>
      </c>
    </row>
    <row r="310" spans="1:12" s="238" customFormat="1" ht="39.75" customHeight="1">
      <c r="A310" s="53" t="s">
        <v>306</v>
      </c>
      <c r="B310" s="3" t="s">
        <v>415</v>
      </c>
      <c r="C310" s="4" t="s">
        <v>308</v>
      </c>
      <c r="D310" s="5" t="s">
        <v>197</v>
      </c>
      <c r="E310" s="2" t="s">
        <v>309</v>
      </c>
      <c r="F310" s="17">
        <v>1</v>
      </c>
      <c r="G310" s="19">
        <v>700</v>
      </c>
      <c r="H310" s="33">
        <f>F310*ROUND(G310,2)</f>
        <v>700</v>
      </c>
      <c r="I310" s="181"/>
      <c r="J310" s="301">
        <f>F310*ROUND(I310,2)</f>
        <v>0</v>
      </c>
      <c r="K310" s="75"/>
      <c r="L310" s="54" t="str">
        <f t="shared" si="24"/>
        <v>F002Installation of Precast Concrete Ring SectionsCW 3210-R5vert. m</v>
      </c>
    </row>
    <row r="311" spans="1:12" s="239" customFormat="1" ht="34.5" customHeight="1">
      <c r="A311" s="53" t="s">
        <v>199</v>
      </c>
      <c r="B311" s="3" t="s">
        <v>190</v>
      </c>
      <c r="C311" s="4" t="s">
        <v>201</v>
      </c>
      <c r="D311" s="5" t="s">
        <v>197</v>
      </c>
      <c r="E311" s="2"/>
      <c r="F311" s="17"/>
      <c r="G311" s="19"/>
      <c r="H311" s="33"/>
      <c r="I311" s="162"/>
      <c r="J311" s="301"/>
      <c r="K311" s="75"/>
      <c r="L311" s="54" t="str">
        <f t="shared" si="24"/>
        <v>F003Installation of Cast Iron Lifter Ring InsertsCW 3210-R5</v>
      </c>
    </row>
    <row r="312" spans="1:12" s="238" customFormat="1" ht="34.5" customHeight="1">
      <c r="A312" s="53" t="s">
        <v>202</v>
      </c>
      <c r="B312" s="8" t="s">
        <v>60</v>
      </c>
      <c r="C312" s="4" t="s">
        <v>203</v>
      </c>
      <c r="D312" s="5"/>
      <c r="E312" s="2" t="s">
        <v>161</v>
      </c>
      <c r="F312" s="17">
        <v>2</v>
      </c>
      <c r="G312" s="19">
        <v>250</v>
      </c>
      <c r="H312" s="33">
        <f aca="true" t="shared" si="25" ref="H312:H317">F312*ROUND(G312,2)</f>
        <v>500</v>
      </c>
      <c r="I312" s="181"/>
      <c r="J312" s="301">
        <f aca="true" t="shared" si="26" ref="J312:J317">F312*ROUND(I312,2)</f>
        <v>0</v>
      </c>
      <c r="K312" s="75"/>
      <c r="L312" s="54" t="str">
        <f t="shared" si="24"/>
        <v>F00438mmeach</v>
      </c>
    </row>
    <row r="313" spans="1:12" s="238" customFormat="1" ht="34.5" customHeight="1">
      <c r="A313" s="53" t="s">
        <v>204</v>
      </c>
      <c r="B313" s="8" t="s">
        <v>118</v>
      </c>
      <c r="C313" s="4" t="s">
        <v>205</v>
      </c>
      <c r="D313" s="5"/>
      <c r="E313" s="2" t="s">
        <v>161</v>
      </c>
      <c r="F313" s="17">
        <v>1</v>
      </c>
      <c r="G313" s="19">
        <v>260</v>
      </c>
      <c r="H313" s="33">
        <f t="shared" si="25"/>
        <v>260</v>
      </c>
      <c r="I313" s="181"/>
      <c r="J313" s="301">
        <f t="shared" si="26"/>
        <v>0</v>
      </c>
      <c r="K313" s="75"/>
      <c r="L313" s="54" t="str">
        <f t="shared" si="24"/>
        <v>F00551mmeach</v>
      </c>
    </row>
    <row r="314" spans="1:12" s="238" customFormat="1" ht="34.5" customHeight="1">
      <c r="A314" s="53" t="s">
        <v>206</v>
      </c>
      <c r="B314" s="8" t="s">
        <v>207</v>
      </c>
      <c r="C314" s="4" t="s">
        <v>208</v>
      </c>
      <c r="D314" s="5"/>
      <c r="E314" s="2" t="s">
        <v>161</v>
      </c>
      <c r="F314" s="17">
        <v>1</v>
      </c>
      <c r="G314" s="19">
        <v>270</v>
      </c>
      <c r="H314" s="33">
        <f t="shared" si="25"/>
        <v>270</v>
      </c>
      <c r="I314" s="181"/>
      <c r="J314" s="301">
        <f t="shared" si="26"/>
        <v>0</v>
      </c>
      <c r="K314" s="75"/>
      <c r="L314" s="54" t="str">
        <f t="shared" si="24"/>
        <v>F00664mmeach</v>
      </c>
    </row>
    <row r="315" spans="1:12" s="238" customFormat="1" ht="34.5" customHeight="1">
      <c r="A315" s="53" t="s">
        <v>209</v>
      </c>
      <c r="B315" s="8" t="s">
        <v>146</v>
      </c>
      <c r="C315" s="4" t="s">
        <v>210</v>
      </c>
      <c r="D315" s="5"/>
      <c r="E315" s="2" t="s">
        <v>161</v>
      </c>
      <c r="F315" s="17">
        <v>2</v>
      </c>
      <c r="G315" s="19">
        <v>280</v>
      </c>
      <c r="H315" s="33">
        <f t="shared" si="25"/>
        <v>560</v>
      </c>
      <c r="I315" s="181"/>
      <c r="J315" s="301">
        <f t="shared" si="26"/>
        <v>0</v>
      </c>
      <c r="K315" s="75"/>
      <c r="L315" s="54" t="str">
        <f t="shared" si="24"/>
        <v>F00776mmeach</v>
      </c>
    </row>
    <row r="316" spans="1:12" s="238" customFormat="1" ht="34.5" customHeight="1">
      <c r="A316" s="53" t="s">
        <v>217</v>
      </c>
      <c r="B316" s="3" t="s">
        <v>514</v>
      </c>
      <c r="C316" s="4" t="s">
        <v>219</v>
      </c>
      <c r="D316" s="5" t="s">
        <v>197</v>
      </c>
      <c r="E316" s="2" t="s">
        <v>161</v>
      </c>
      <c r="F316" s="17">
        <v>10</v>
      </c>
      <c r="G316" s="19">
        <v>55</v>
      </c>
      <c r="H316" s="33">
        <f t="shared" si="25"/>
        <v>550</v>
      </c>
      <c r="I316" s="181"/>
      <c r="J316" s="301">
        <f t="shared" si="26"/>
        <v>0</v>
      </c>
      <c r="K316" s="75" t="s">
        <v>220</v>
      </c>
      <c r="L316" s="54" t="str">
        <f t="shared" si="24"/>
        <v>F011Adjustment of Existing Curb Stop BoxesCW 3210-R5each</v>
      </c>
    </row>
    <row r="317" spans="1:12" s="238" customFormat="1" ht="34.5" customHeight="1">
      <c r="A317" s="53" t="s">
        <v>225</v>
      </c>
      <c r="B317" s="3" t="s">
        <v>515</v>
      </c>
      <c r="C317" s="4" t="s">
        <v>227</v>
      </c>
      <c r="D317" s="5" t="s">
        <v>197</v>
      </c>
      <c r="E317" s="2" t="s">
        <v>161</v>
      </c>
      <c r="F317" s="17">
        <v>5</v>
      </c>
      <c r="G317" s="19">
        <v>100</v>
      </c>
      <c r="H317" s="33">
        <f t="shared" si="25"/>
        <v>500</v>
      </c>
      <c r="I317" s="181"/>
      <c r="J317" s="301">
        <f t="shared" si="26"/>
        <v>0</v>
      </c>
      <c r="K317" s="75" t="s">
        <v>228</v>
      </c>
      <c r="L317" s="54" t="str">
        <f t="shared" si="24"/>
        <v>F018Supply of Curb Stop Box Extendible SectionsCW 3210-R5each</v>
      </c>
    </row>
    <row r="318" spans="1:10" ht="34.5" customHeight="1">
      <c r="A318" s="235"/>
      <c r="B318" s="67"/>
      <c r="C318" s="25" t="s">
        <v>24</v>
      </c>
      <c r="D318" s="68"/>
      <c r="E318" s="73"/>
      <c r="F318" s="68"/>
      <c r="G318" s="68"/>
      <c r="H318" s="74"/>
      <c r="I318" s="161"/>
      <c r="J318" s="300"/>
    </row>
    <row r="319" spans="1:12" s="239" customFormat="1" ht="34.5" customHeight="1">
      <c r="A319" s="240" t="s">
        <v>229</v>
      </c>
      <c r="B319" s="3" t="s">
        <v>516</v>
      </c>
      <c r="C319" s="4" t="s">
        <v>231</v>
      </c>
      <c r="D319" s="5" t="s">
        <v>232</v>
      </c>
      <c r="E319" s="2"/>
      <c r="F319" s="6"/>
      <c r="G319" s="7" t="s">
        <v>2</v>
      </c>
      <c r="H319" s="33"/>
      <c r="I319" s="163"/>
      <c r="J319" s="306"/>
      <c r="K319" s="75" t="s">
        <v>233</v>
      </c>
      <c r="L319" s="54" t="str">
        <f>CLEAN(CONCATENATE(TRIM(A319),TRIM(C319),TRIM(D319),TRIM(E319)))</f>
        <v>G001SoddingCW 3510-R7</v>
      </c>
    </row>
    <row r="320" spans="1:12" s="238" customFormat="1" ht="34.5" customHeight="1">
      <c r="A320" s="240" t="s">
        <v>234</v>
      </c>
      <c r="B320" s="8" t="s">
        <v>60</v>
      </c>
      <c r="C320" s="4" t="s">
        <v>235</v>
      </c>
      <c r="D320" s="5"/>
      <c r="E320" s="2" t="s">
        <v>55</v>
      </c>
      <c r="F320" s="6">
        <v>50</v>
      </c>
      <c r="G320" s="7">
        <v>7.5</v>
      </c>
      <c r="H320" s="33">
        <f>F320*ROUND(G320,2)</f>
        <v>375</v>
      </c>
      <c r="I320" s="181"/>
      <c r="J320" s="301">
        <f>F320*ROUND(I320,2)</f>
        <v>0</v>
      </c>
      <c r="K320" s="88"/>
      <c r="L320" s="54" t="str">
        <f>CLEAN(CONCATENATE(TRIM(A320),TRIM(C320),TRIM(D320),TRIM(E320)))</f>
        <v>G002width &lt; 600mmm²</v>
      </c>
    </row>
    <row r="321" spans="1:12" s="238" customFormat="1" ht="34.5" customHeight="1">
      <c r="A321" s="240" t="s">
        <v>236</v>
      </c>
      <c r="B321" s="8" t="s">
        <v>118</v>
      </c>
      <c r="C321" s="4" t="s">
        <v>237</v>
      </c>
      <c r="D321" s="5"/>
      <c r="E321" s="2" t="s">
        <v>55</v>
      </c>
      <c r="F321" s="6">
        <v>350</v>
      </c>
      <c r="G321" s="7">
        <v>6</v>
      </c>
      <c r="H321" s="33">
        <f>F321*ROUND(G321,2)</f>
        <v>2100</v>
      </c>
      <c r="I321" s="181"/>
      <c r="J321" s="301">
        <f>F321*ROUND(I321,2)</f>
        <v>0</v>
      </c>
      <c r="K321" s="75"/>
      <c r="L321" s="54" t="str">
        <f>CLEAN(CONCATENATE(TRIM(A321),TRIM(C321),TRIM(D321),TRIM(E321)))</f>
        <v>G003width &gt; or = 600mmm²</v>
      </c>
    </row>
    <row r="322" spans="1:12" ht="34.5" customHeight="1" thickBot="1">
      <c r="A322" s="101"/>
      <c r="B322" s="89" t="str">
        <f>B261</f>
        <v>E</v>
      </c>
      <c r="C322" s="103" t="str">
        <f>C261</f>
        <v>Dunvegan St. Major Rehabilitation; Mossdale Av. - Rossmere Cr.</v>
      </c>
      <c r="D322" s="104"/>
      <c r="E322" s="105"/>
      <c r="F322" s="106"/>
      <c r="G322" s="101" t="s">
        <v>17</v>
      </c>
      <c r="H322" s="101">
        <f>SUM(H261:H321)</f>
        <v>105210</v>
      </c>
      <c r="I322" s="167" t="s">
        <v>17</v>
      </c>
      <c r="J322" s="316">
        <f>SUM(J261:J321)</f>
        <v>0</v>
      </c>
      <c r="K322" s="233"/>
      <c r="L322" s="233"/>
    </row>
    <row r="323" spans="1:12" ht="34.5" customHeight="1" thickTop="1">
      <c r="A323" s="234"/>
      <c r="B323" s="62" t="s">
        <v>39</v>
      </c>
      <c r="C323" s="63" t="s">
        <v>40</v>
      </c>
      <c r="D323" s="68"/>
      <c r="F323" s="65"/>
      <c r="G323" s="65"/>
      <c r="H323" s="66"/>
      <c r="I323" s="160"/>
      <c r="J323" s="312"/>
      <c r="K323" s="233"/>
      <c r="L323" s="233"/>
    </row>
    <row r="324" spans="1:10" ht="34.5" customHeight="1">
      <c r="A324" s="235"/>
      <c r="B324" s="67"/>
      <c r="C324" s="24" t="s">
        <v>19</v>
      </c>
      <c r="D324" s="68"/>
      <c r="E324" s="94"/>
      <c r="F324" s="94"/>
      <c r="G324" s="94"/>
      <c r="H324" s="95"/>
      <c r="I324" s="161"/>
      <c r="J324" s="300"/>
    </row>
    <row r="325" spans="1:12" s="239" customFormat="1" ht="34.5" customHeight="1">
      <c r="A325" s="240" t="s">
        <v>47</v>
      </c>
      <c r="B325" s="3" t="s">
        <v>195</v>
      </c>
      <c r="C325" s="4" t="s">
        <v>374</v>
      </c>
      <c r="D325" s="5" t="s">
        <v>50</v>
      </c>
      <c r="E325" s="2" t="s">
        <v>51</v>
      </c>
      <c r="F325" s="6">
        <v>100</v>
      </c>
      <c r="G325" s="7">
        <v>11</v>
      </c>
      <c r="H325" s="33">
        <f>F325*ROUND(G325,2)</f>
        <v>1100</v>
      </c>
      <c r="I325" s="181"/>
      <c r="J325" s="301">
        <f>F325*ROUND(I325,2)</f>
        <v>0</v>
      </c>
      <c r="K325" s="75" t="s">
        <v>375</v>
      </c>
      <c r="L325" s="54" t="str">
        <f aca="true" t="shared" si="27" ref="L325:L333">CLEAN(CONCATENATE(TRIM(A325),TRIM(C325),TRIM(D325),TRIM(E325)))</f>
        <v>A003ExcavationCW 3110-R7m³</v>
      </c>
    </row>
    <row r="326" spans="1:12" s="238" customFormat="1" ht="34.5" customHeight="1">
      <c r="A326" s="53" t="s">
        <v>52</v>
      </c>
      <c r="B326" s="3" t="s">
        <v>307</v>
      </c>
      <c r="C326" s="4" t="s">
        <v>54</v>
      </c>
      <c r="D326" s="5" t="s">
        <v>50</v>
      </c>
      <c r="E326" s="2" t="s">
        <v>55</v>
      </c>
      <c r="F326" s="6">
        <v>200</v>
      </c>
      <c r="G326" s="7">
        <v>1.5</v>
      </c>
      <c r="H326" s="33">
        <f>F326*ROUND(G326,2)</f>
        <v>300</v>
      </c>
      <c r="I326" s="181"/>
      <c r="J326" s="301">
        <f>F326*ROUND(I326,2)</f>
        <v>0</v>
      </c>
      <c r="K326" s="237"/>
      <c r="L326" s="54" t="str">
        <f t="shared" si="27"/>
        <v>A004Sub-Grade CompactionCW 3110-R7m²</v>
      </c>
    </row>
    <row r="327" spans="1:12" s="239" customFormat="1" ht="34.5" customHeight="1">
      <c r="A327" s="53" t="s">
        <v>56</v>
      </c>
      <c r="B327" s="3" t="s">
        <v>200</v>
      </c>
      <c r="C327" s="4" t="s">
        <v>58</v>
      </c>
      <c r="D327" s="5" t="s">
        <v>50</v>
      </c>
      <c r="E327" s="2"/>
      <c r="F327" s="6"/>
      <c r="G327" s="7" t="s">
        <v>2</v>
      </c>
      <c r="H327" s="33"/>
      <c r="I327" s="162"/>
      <c r="J327" s="301"/>
      <c r="K327" s="72"/>
      <c r="L327" s="54" t="str">
        <f t="shared" si="27"/>
        <v>A007Crushed Sub-base MaterialCW 3110-R7</v>
      </c>
    </row>
    <row r="328" spans="1:12" s="239" customFormat="1" ht="34.5" customHeight="1">
      <c r="A328" s="53" t="s">
        <v>59</v>
      </c>
      <c r="B328" s="8" t="s">
        <v>385</v>
      </c>
      <c r="C328" s="4" t="s">
        <v>406</v>
      </c>
      <c r="D328" s="5" t="s">
        <v>2</v>
      </c>
      <c r="E328" s="2" t="s">
        <v>61</v>
      </c>
      <c r="F328" s="6">
        <v>105</v>
      </c>
      <c r="G328" s="7">
        <v>14</v>
      </c>
      <c r="H328" s="33">
        <f>F328*ROUND(G328,2)</f>
        <v>1470</v>
      </c>
      <c r="I328" s="181"/>
      <c r="J328" s="301">
        <f>F328*ROUND(I328,2)</f>
        <v>0</v>
      </c>
      <c r="K328" s="75" t="s">
        <v>386</v>
      </c>
      <c r="L328" s="54" t="str">
        <f t="shared" si="27"/>
        <v>A008150 mm - Limestonetonne</v>
      </c>
    </row>
    <row r="329" spans="1:12" s="239" customFormat="1" ht="34.5" customHeight="1">
      <c r="A329" s="53" t="s">
        <v>63</v>
      </c>
      <c r="B329" s="3" t="s">
        <v>517</v>
      </c>
      <c r="C329" s="4" t="s">
        <v>65</v>
      </c>
      <c r="D329" s="5" t="s">
        <v>66</v>
      </c>
      <c r="E329" s="2" t="s">
        <v>51</v>
      </c>
      <c r="F329" s="6">
        <v>15</v>
      </c>
      <c r="G329" s="7">
        <v>35</v>
      </c>
      <c r="H329" s="33">
        <f>F329*ROUND(G329,2)</f>
        <v>525</v>
      </c>
      <c r="I329" s="181"/>
      <c r="J329" s="301">
        <f>F329*ROUND(I329,2)</f>
        <v>0</v>
      </c>
      <c r="K329" s="75" t="s">
        <v>67</v>
      </c>
      <c r="L329" s="54" t="str">
        <f t="shared" si="27"/>
        <v>A010Supplying and Placing Base Course MaterialCW 3110-R7m³</v>
      </c>
    </row>
    <row r="330" spans="1:12" s="238" customFormat="1" ht="34.5" customHeight="1">
      <c r="A330" s="240" t="s">
        <v>68</v>
      </c>
      <c r="B330" s="3" t="s">
        <v>212</v>
      </c>
      <c r="C330" s="4" t="s">
        <v>70</v>
      </c>
      <c r="D330" s="5" t="s">
        <v>50</v>
      </c>
      <c r="E330" s="2" t="s">
        <v>55</v>
      </c>
      <c r="F330" s="6">
        <v>100</v>
      </c>
      <c r="G330" s="7">
        <v>2</v>
      </c>
      <c r="H330" s="33">
        <f>F330*ROUND(G330,2)</f>
        <v>200</v>
      </c>
      <c r="I330" s="181"/>
      <c r="J330" s="301">
        <f>F330*ROUND(I330,2)</f>
        <v>0</v>
      </c>
      <c r="K330" s="75" t="s">
        <v>314</v>
      </c>
      <c r="L330" s="54" t="str">
        <f t="shared" si="27"/>
        <v>A012Grading of BoulevardsCW 3110-R7m²</v>
      </c>
    </row>
    <row r="331" spans="1:12" s="242" customFormat="1" ht="34.5" customHeight="1">
      <c r="A331" s="50" t="s">
        <v>387</v>
      </c>
      <c r="B331" s="15" t="s">
        <v>215</v>
      </c>
      <c r="C331" s="11" t="s">
        <v>389</v>
      </c>
      <c r="D331" s="12" t="s">
        <v>390</v>
      </c>
      <c r="E331" s="13" t="s">
        <v>55</v>
      </c>
      <c r="F331" s="14">
        <v>1000</v>
      </c>
      <c r="G331" s="18">
        <v>2.25</v>
      </c>
      <c r="H331" s="33">
        <f>F331*ROUND(G331,2)</f>
        <v>2250</v>
      </c>
      <c r="I331" s="182"/>
      <c r="J331" s="301">
        <f>F331*ROUND(I331,2)</f>
        <v>0</v>
      </c>
      <c r="K331" s="77" t="s">
        <v>391</v>
      </c>
      <c r="L331" s="52" t="str">
        <f t="shared" si="27"/>
        <v>A023Preparation of Existing RoadwayCW 3150-R4m²</v>
      </c>
    </row>
    <row r="332" spans="1:12" s="242" customFormat="1" ht="34.5" customHeight="1">
      <c r="A332" s="241" t="s">
        <v>411</v>
      </c>
      <c r="B332" s="15" t="s">
        <v>218</v>
      </c>
      <c r="C332" s="11" t="s">
        <v>413</v>
      </c>
      <c r="D332" s="12" t="s">
        <v>390</v>
      </c>
      <c r="E332" s="13"/>
      <c r="F332" s="14"/>
      <c r="G332" s="18"/>
      <c r="H332" s="33"/>
      <c r="I332" s="164"/>
      <c r="J332" s="301"/>
      <c r="K332" s="112"/>
      <c r="L332" s="52" t="str">
        <f t="shared" si="27"/>
        <v>A024Surfacing MaterialCW 3150-R4</v>
      </c>
    </row>
    <row r="333" spans="1:12" s="239" customFormat="1" ht="34.5" customHeight="1">
      <c r="A333" s="53" t="s">
        <v>392</v>
      </c>
      <c r="B333" s="8" t="s">
        <v>60</v>
      </c>
      <c r="C333" s="11" t="s">
        <v>393</v>
      </c>
      <c r="D333" s="5" t="s">
        <v>2</v>
      </c>
      <c r="E333" s="2" t="s">
        <v>61</v>
      </c>
      <c r="F333" s="6">
        <v>225</v>
      </c>
      <c r="G333" s="7">
        <v>14</v>
      </c>
      <c r="H333" s="33">
        <f>F333*ROUND(G333,2)</f>
        <v>3150</v>
      </c>
      <c r="I333" s="181"/>
      <c r="J333" s="301">
        <f>F333*ROUND(I333,2)</f>
        <v>0</v>
      </c>
      <c r="K333" s="72"/>
      <c r="L333" s="54" t="str">
        <f t="shared" si="27"/>
        <v>A026Limestonetonne</v>
      </c>
    </row>
    <row r="334" spans="1:10" ht="34.5" customHeight="1">
      <c r="A334" s="235"/>
      <c r="B334" s="67"/>
      <c r="C334" s="25" t="s">
        <v>46</v>
      </c>
      <c r="D334" s="68"/>
      <c r="E334" s="73"/>
      <c r="F334" s="68"/>
      <c r="G334" s="68"/>
      <c r="H334" s="74"/>
      <c r="I334" s="161"/>
      <c r="J334" s="300"/>
    </row>
    <row r="335" spans="1:12" s="239" customFormat="1" ht="34.5" customHeight="1">
      <c r="A335" s="240" t="s">
        <v>84</v>
      </c>
      <c r="B335" s="3" t="s">
        <v>518</v>
      </c>
      <c r="C335" s="4" t="s">
        <v>86</v>
      </c>
      <c r="D335" s="5" t="s">
        <v>87</v>
      </c>
      <c r="E335" s="2"/>
      <c r="F335" s="6"/>
      <c r="G335" s="7" t="s">
        <v>2</v>
      </c>
      <c r="H335" s="33"/>
      <c r="I335" s="162"/>
      <c r="J335" s="301"/>
      <c r="K335" s="76" t="s">
        <v>88</v>
      </c>
      <c r="L335" s="54" t="str">
        <f aca="true" t="shared" si="28" ref="L335:L355">CLEAN(CONCATENATE(TRIM(A335),TRIM(C335),TRIM(D335),TRIM(E335)))</f>
        <v>B114Miscellaneous Concrete Slab RenewalCW 3235-R4</v>
      </c>
    </row>
    <row r="336" spans="1:12" s="238" customFormat="1" ht="34.5" customHeight="1">
      <c r="A336" s="240" t="s">
        <v>89</v>
      </c>
      <c r="B336" s="8" t="s">
        <v>385</v>
      </c>
      <c r="C336" s="4" t="s">
        <v>90</v>
      </c>
      <c r="D336" s="5" t="s">
        <v>91</v>
      </c>
      <c r="E336" s="2"/>
      <c r="F336" s="6"/>
      <c r="G336" s="7"/>
      <c r="H336" s="33"/>
      <c r="I336" s="162"/>
      <c r="J336" s="301"/>
      <c r="K336" s="75" t="s">
        <v>92</v>
      </c>
      <c r="L336" s="54" t="str">
        <f t="shared" si="28"/>
        <v>B118SidewalkSD-228A</v>
      </c>
    </row>
    <row r="337" spans="1:12" s="238" customFormat="1" ht="34.5" customHeight="1">
      <c r="A337" s="240" t="s">
        <v>93</v>
      </c>
      <c r="B337" s="9"/>
      <c r="C337" s="4" t="s">
        <v>94</v>
      </c>
      <c r="D337" s="5"/>
      <c r="E337" s="2" t="s">
        <v>55</v>
      </c>
      <c r="F337" s="6">
        <v>20</v>
      </c>
      <c r="G337" s="7">
        <v>45</v>
      </c>
      <c r="H337" s="33">
        <f>F337*ROUND(G337,2)</f>
        <v>900</v>
      </c>
      <c r="I337" s="181"/>
      <c r="J337" s="301">
        <f>F337*ROUND(I337,2)</f>
        <v>0</v>
      </c>
      <c r="K337" s="75"/>
      <c r="L337" s="54" t="str">
        <f t="shared" si="28"/>
        <v>B119a) Less than or equal to 5 sq.m.m²</v>
      </c>
    </row>
    <row r="338" spans="1:12" s="242" customFormat="1" ht="39.75" customHeight="1">
      <c r="A338" s="241" t="s">
        <v>95</v>
      </c>
      <c r="B338" s="10"/>
      <c r="C338" s="11" t="s">
        <v>96</v>
      </c>
      <c r="D338" s="12"/>
      <c r="E338" s="13" t="s">
        <v>55</v>
      </c>
      <c r="F338" s="14">
        <v>65</v>
      </c>
      <c r="G338" s="18">
        <v>40</v>
      </c>
      <c r="H338" s="33">
        <f>F338*ROUND(G338,2)</f>
        <v>2600</v>
      </c>
      <c r="I338" s="182"/>
      <c r="J338" s="301">
        <f>F338*ROUND(I338,2)</f>
        <v>0</v>
      </c>
      <c r="K338" s="77"/>
      <c r="L338" s="52" t="str">
        <f t="shared" si="28"/>
        <v>B120b) Greater than 5 and less than or equal to 20 sq.m.m²</v>
      </c>
    </row>
    <row r="339" spans="1:12" s="236" customFormat="1" ht="34.5" customHeight="1">
      <c r="A339" s="241" t="s">
        <v>271</v>
      </c>
      <c r="B339" s="15" t="s">
        <v>519</v>
      </c>
      <c r="C339" s="11" t="s">
        <v>273</v>
      </c>
      <c r="D339" s="12" t="s">
        <v>274</v>
      </c>
      <c r="E339" s="13"/>
      <c r="F339" s="14"/>
      <c r="G339" s="18" t="s">
        <v>2</v>
      </c>
      <c r="H339" s="33"/>
      <c r="I339" s="164"/>
      <c r="J339" s="301"/>
      <c r="K339" s="77" t="s">
        <v>275</v>
      </c>
      <c r="L339" s="54" t="str">
        <f t="shared" si="28"/>
        <v>B126Concrete Curb RemovalCW 3240-R4</v>
      </c>
    </row>
    <row r="340" spans="1:12" s="242" customFormat="1" ht="34.5" customHeight="1">
      <c r="A340" s="241" t="s">
        <v>276</v>
      </c>
      <c r="B340" s="29" t="s">
        <v>60</v>
      </c>
      <c r="C340" s="11" t="s">
        <v>407</v>
      </c>
      <c r="D340" s="12" t="s">
        <v>2</v>
      </c>
      <c r="E340" s="13" t="s">
        <v>143</v>
      </c>
      <c r="F340" s="14">
        <v>20</v>
      </c>
      <c r="G340" s="18">
        <v>7.5</v>
      </c>
      <c r="H340" s="33">
        <f>F340*ROUND(G340,2)</f>
        <v>150</v>
      </c>
      <c r="I340" s="182"/>
      <c r="J340" s="301">
        <f>F340*ROUND(I340,2)</f>
        <v>0</v>
      </c>
      <c r="K340" s="112" t="s">
        <v>332</v>
      </c>
      <c r="L340" s="52" t="str">
        <f t="shared" si="28"/>
        <v>B127Barrier - Separatem</v>
      </c>
    </row>
    <row r="341" spans="1:12" s="238" customFormat="1" ht="34.5" customHeight="1">
      <c r="A341" s="240" t="s">
        <v>278</v>
      </c>
      <c r="B341" s="3" t="s">
        <v>520</v>
      </c>
      <c r="C341" s="4" t="s">
        <v>280</v>
      </c>
      <c r="D341" s="5" t="s">
        <v>281</v>
      </c>
      <c r="E341" s="2"/>
      <c r="F341" s="6"/>
      <c r="G341" s="7" t="s">
        <v>2</v>
      </c>
      <c r="H341" s="33"/>
      <c r="I341" s="162"/>
      <c r="J341" s="301"/>
      <c r="K341" s="97" t="s">
        <v>282</v>
      </c>
      <c r="L341" s="54" t="str">
        <f t="shared" si="28"/>
        <v>B135Concrete Curb InstallationCW 3240-R4</v>
      </c>
    </row>
    <row r="342" spans="1:12" s="238" customFormat="1" ht="34.5" customHeight="1">
      <c r="A342" s="240" t="s">
        <v>283</v>
      </c>
      <c r="B342" s="8" t="s">
        <v>60</v>
      </c>
      <c r="C342" s="4" t="s">
        <v>373</v>
      </c>
      <c r="D342" s="5" t="s">
        <v>147</v>
      </c>
      <c r="E342" s="2" t="s">
        <v>143</v>
      </c>
      <c r="F342" s="6">
        <v>20</v>
      </c>
      <c r="G342" s="7">
        <v>45</v>
      </c>
      <c r="H342" s="33">
        <f>F342*ROUND(G342,2)</f>
        <v>900</v>
      </c>
      <c r="I342" s="181"/>
      <c r="J342" s="301">
        <f>F342*ROUND(I342,2)</f>
        <v>0</v>
      </c>
      <c r="K342" s="98" t="s">
        <v>144</v>
      </c>
      <c r="L342" s="54" t="str">
        <f t="shared" si="28"/>
        <v>B139Modified Barrier (150mm ht, Dowelled)SD-203Bm</v>
      </c>
    </row>
    <row r="343" spans="1:12" s="238" customFormat="1" ht="34.5" customHeight="1">
      <c r="A343" s="240" t="s">
        <v>284</v>
      </c>
      <c r="B343" s="3" t="s">
        <v>396</v>
      </c>
      <c r="C343" s="4" t="s">
        <v>286</v>
      </c>
      <c r="D343" s="5" t="s">
        <v>274</v>
      </c>
      <c r="E343" s="2"/>
      <c r="F343" s="6"/>
      <c r="G343" s="7" t="s">
        <v>2</v>
      </c>
      <c r="H343" s="33"/>
      <c r="I343" s="162"/>
      <c r="J343" s="301"/>
      <c r="K343" s="76" t="s">
        <v>287</v>
      </c>
      <c r="L343" s="54" t="str">
        <f t="shared" si="28"/>
        <v>B154Concrete Curb RenewalCW 3240-R4</v>
      </c>
    </row>
    <row r="344" spans="1:12" s="238" customFormat="1" ht="34.5" customHeight="1">
      <c r="A344" s="240" t="s">
        <v>288</v>
      </c>
      <c r="B344" s="8" t="s">
        <v>60</v>
      </c>
      <c r="C344" s="4" t="s">
        <v>372</v>
      </c>
      <c r="D344" s="5" t="s">
        <v>289</v>
      </c>
      <c r="E344" s="2"/>
      <c r="F344" s="6"/>
      <c r="G344" s="7"/>
      <c r="H344" s="33">
        <f>F344*ROUND(G344,2)</f>
        <v>0</v>
      </c>
      <c r="I344" s="162"/>
      <c r="J344" s="301">
        <f>F344*ROUND(I344,2)</f>
        <v>0</v>
      </c>
      <c r="K344" s="99" t="s">
        <v>290</v>
      </c>
      <c r="L344" s="54" t="str">
        <f t="shared" si="28"/>
        <v>B155Barrier (150mm ht, Dowelled)SD-205,SD206A</v>
      </c>
    </row>
    <row r="345" spans="1:12" s="238" customFormat="1" ht="34.5" customHeight="1">
      <c r="A345" s="240" t="s">
        <v>291</v>
      </c>
      <c r="B345" s="9"/>
      <c r="C345" s="4" t="s">
        <v>292</v>
      </c>
      <c r="D345" s="5"/>
      <c r="E345" s="2" t="s">
        <v>143</v>
      </c>
      <c r="F345" s="6">
        <v>10</v>
      </c>
      <c r="G345" s="7">
        <v>43</v>
      </c>
      <c r="H345" s="33">
        <f>F345*ROUND(G345,2)</f>
        <v>430</v>
      </c>
      <c r="I345" s="181"/>
      <c r="J345" s="301">
        <f>F345*ROUND(I345,2)</f>
        <v>0</v>
      </c>
      <c r="K345" s="75"/>
      <c r="L345" s="54" t="str">
        <f t="shared" si="28"/>
        <v>B156a) 3 m and lessm</v>
      </c>
    </row>
    <row r="346" spans="1:12" s="245" customFormat="1" ht="34.5" customHeight="1">
      <c r="A346" s="243" t="s">
        <v>293</v>
      </c>
      <c r="B346" s="36"/>
      <c r="C346" s="37" t="s">
        <v>294</v>
      </c>
      <c r="D346" s="38"/>
      <c r="E346" s="39" t="s">
        <v>143</v>
      </c>
      <c r="F346" s="40">
        <v>15</v>
      </c>
      <c r="G346" s="78">
        <v>38</v>
      </c>
      <c r="H346" s="41">
        <f>F346*ROUND(G346,2)</f>
        <v>570</v>
      </c>
      <c r="I346" s="183"/>
      <c r="J346" s="304">
        <f>F346*ROUND(I346,2)</f>
        <v>0</v>
      </c>
      <c r="K346" s="79"/>
      <c r="L346" s="244" t="str">
        <f t="shared" si="28"/>
        <v>B157b) Greater than 3m and less than 30 mm</v>
      </c>
    </row>
    <row r="347" spans="1:12" s="238" customFormat="1" ht="34.5" customHeight="1">
      <c r="A347" s="240" t="s">
        <v>108</v>
      </c>
      <c r="B347" s="3" t="s">
        <v>521</v>
      </c>
      <c r="C347" s="4" t="s">
        <v>110</v>
      </c>
      <c r="D347" s="5" t="s">
        <v>111</v>
      </c>
      <c r="E347" s="80"/>
      <c r="F347" s="6"/>
      <c r="G347" s="7"/>
      <c r="H347" s="33"/>
      <c r="I347" s="162"/>
      <c r="J347" s="301"/>
      <c r="K347" s="75" t="s">
        <v>112</v>
      </c>
      <c r="L347" s="54" t="str">
        <f t="shared" si="28"/>
        <v>B190Construction of Asphaltic Concrete OverlayCW 3410-R5</v>
      </c>
    </row>
    <row r="348" spans="1:12" s="238" customFormat="1" ht="34.5" customHeight="1">
      <c r="A348" s="240" t="s">
        <v>113</v>
      </c>
      <c r="B348" s="8" t="s">
        <v>60</v>
      </c>
      <c r="C348" s="4" t="s">
        <v>114</v>
      </c>
      <c r="D348" s="5"/>
      <c r="E348" s="2"/>
      <c r="F348" s="6"/>
      <c r="G348" s="7"/>
      <c r="H348" s="33"/>
      <c r="I348" s="162"/>
      <c r="J348" s="301"/>
      <c r="K348" s="75"/>
      <c r="L348" s="54" t="str">
        <f t="shared" si="28"/>
        <v>B191Main Line Paving</v>
      </c>
    </row>
    <row r="349" spans="1:12" s="238" customFormat="1" ht="34.5" customHeight="1">
      <c r="A349" s="240" t="s">
        <v>116</v>
      </c>
      <c r="B349" s="9"/>
      <c r="C349" s="4" t="s">
        <v>121</v>
      </c>
      <c r="D349" s="5"/>
      <c r="E349" s="2" t="s">
        <v>61</v>
      </c>
      <c r="F349" s="6">
        <v>950</v>
      </c>
      <c r="G349" s="7">
        <v>57</v>
      </c>
      <c r="H349" s="33">
        <f>F349*ROUND(G349,2)</f>
        <v>54150</v>
      </c>
      <c r="I349" s="181"/>
      <c r="J349" s="301">
        <f>F349*ROUND(I349,2)</f>
        <v>0</v>
      </c>
      <c r="K349" s="75"/>
      <c r="L349" s="54" t="str">
        <f t="shared" si="28"/>
        <v>B193a) Type IAtonne</v>
      </c>
    </row>
    <row r="350" spans="1:12" s="238" customFormat="1" ht="34.5" customHeight="1">
      <c r="A350" s="240" t="s">
        <v>117</v>
      </c>
      <c r="B350" s="8" t="s">
        <v>118</v>
      </c>
      <c r="C350" s="4" t="s">
        <v>119</v>
      </c>
      <c r="D350" s="5"/>
      <c r="E350" s="2"/>
      <c r="F350" s="6"/>
      <c r="G350" s="7"/>
      <c r="H350" s="33"/>
      <c r="I350" s="162"/>
      <c r="J350" s="301"/>
      <c r="K350" s="75"/>
      <c r="L350" s="54" t="str">
        <f t="shared" si="28"/>
        <v>B194Tie-ins and Approaches</v>
      </c>
    </row>
    <row r="351" spans="1:12" s="238" customFormat="1" ht="34.5" customHeight="1">
      <c r="A351" s="240" t="s">
        <v>122</v>
      </c>
      <c r="B351" s="9"/>
      <c r="C351" s="4" t="s">
        <v>522</v>
      </c>
      <c r="D351" s="5"/>
      <c r="E351" s="2" t="s">
        <v>61</v>
      </c>
      <c r="F351" s="6">
        <v>30</v>
      </c>
      <c r="G351" s="7">
        <v>90</v>
      </c>
      <c r="H351" s="33">
        <f>F351*ROUND(G351,2)</f>
        <v>2700</v>
      </c>
      <c r="I351" s="181"/>
      <c r="J351" s="301">
        <f>F351*ROUND(I351,2)</f>
        <v>0</v>
      </c>
      <c r="K351" s="75"/>
      <c r="L351" s="54" t="str">
        <f t="shared" si="28"/>
        <v>B197a) Type IItonne</v>
      </c>
    </row>
    <row r="352" spans="1:12" s="115" customFormat="1" ht="34.5" customHeight="1">
      <c r="A352" s="240" t="s">
        <v>123</v>
      </c>
      <c r="B352" s="3" t="s">
        <v>222</v>
      </c>
      <c r="C352" s="4" t="s">
        <v>124</v>
      </c>
      <c r="D352" s="5" t="s">
        <v>125</v>
      </c>
      <c r="E352" s="2"/>
      <c r="F352" s="6"/>
      <c r="G352" s="7" t="s">
        <v>2</v>
      </c>
      <c r="H352" s="33"/>
      <c r="I352" s="162"/>
      <c r="J352" s="301"/>
      <c r="K352" s="75"/>
      <c r="L352" s="54" t="str">
        <f t="shared" si="28"/>
        <v>B200Planing of PavementCW 3450-R3</v>
      </c>
    </row>
    <row r="353" spans="1:12" s="80" customFormat="1" ht="34.5" customHeight="1">
      <c r="A353" s="240" t="s">
        <v>126</v>
      </c>
      <c r="B353" s="8" t="s">
        <v>60</v>
      </c>
      <c r="C353" s="4" t="s">
        <v>127</v>
      </c>
      <c r="D353" s="5" t="s">
        <v>2</v>
      </c>
      <c r="E353" s="2" t="s">
        <v>55</v>
      </c>
      <c r="F353" s="6">
        <v>250</v>
      </c>
      <c r="G353" s="7">
        <v>10</v>
      </c>
      <c r="H353" s="33">
        <f>F353*ROUND(G353,2)</f>
        <v>2500</v>
      </c>
      <c r="I353" s="181"/>
      <c r="J353" s="301">
        <f>F353*ROUND(I353,2)</f>
        <v>0</v>
      </c>
      <c r="K353" s="75" t="s">
        <v>128</v>
      </c>
      <c r="L353" s="54" t="str">
        <f t="shared" si="28"/>
        <v>B2010 - 50 mm Depth (Asphalt)m²</v>
      </c>
    </row>
    <row r="354" spans="1:12" s="115" customFormat="1" ht="39.75" customHeight="1">
      <c r="A354" s="240" t="s">
        <v>345</v>
      </c>
      <c r="B354" s="3" t="s">
        <v>226</v>
      </c>
      <c r="C354" s="4" t="s">
        <v>346</v>
      </c>
      <c r="D354" s="5" t="s">
        <v>625</v>
      </c>
      <c r="E354" s="2" t="s">
        <v>55</v>
      </c>
      <c r="F354" s="17">
        <v>3850</v>
      </c>
      <c r="G354" s="7">
        <v>3.5</v>
      </c>
      <c r="H354" s="33">
        <f>F354*ROUND(G354,2)</f>
        <v>13475</v>
      </c>
      <c r="I354" s="181"/>
      <c r="J354" s="301">
        <f>F354*ROUND(I354,2)</f>
        <v>0</v>
      </c>
      <c r="K354" s="87" t="s">
        <v>347</v>
      </c>
      <c r="L354" s="54" t="str">
        <f t="shared" si="28"/>
        <v>B205Moisture Barrier/Stress Absorption Geotextile FabricE9m²</v>
      </c>
    </row>
    <row r="355" spans="1:12" s="238" customFormat="1" ht="34.5" customHeight="1">
      <c r="A355" s="53" t="s">
        <v>337</v>
      </c>
      <c r="B355" s="3" t="s">
        <v>523</v>
      </c>
      <c r="C355" s="4" t="s">
        <v>338</v>
      </c>
      <c r="D355" s="5" t="s">
        <v>341</v>
      </c>
      <c r="E355" s="2" t="s">
        <v>55</v>
      </c>
      <c r="F355" s="6">
        <v>150</v>
      </c>
      <c r="G355" s="7">
        <v>30</v>
      </c>
      <c r="H355" s="33">
        <f>F355*ROUND(G355,2)</f>
        <v>4500</v>
      </c>
      <c r="I355" s="181"/>
      <c r="J355" s="301">
        <f>F355*ROUND(I355,2)</f>
        <v>0</v>
      </c>
      <c r="K355" s="75"/>
      <c r="L355" s="54" t="str">
        <f t="shared" si="28"/>
        <v>B207Pavement PatchingE10m²</v>
      </c>
    </row>
    <row r="356" spans="1:12" s="233" customFormat="1" ht="34.5" customHeight="1">
      <c r="A356" s="235"/>
      <c r="B356" s="83"/>
      <c r="C356" s="25" t="s">
        <v>21</v>
      </c>
      <c r="D356" s="68"/>
      <c r="E356" s="69"/>
      <c r="F356" s="69"/>
      <c r="G356" s="69"/>
      <c r="H356" s="70"/>
      <c r="I356" s="161"/>
      <c r="J356" s="300"/>
      <c r="K356" s="111"/>
      <c r="L356" s="111"/>
    </row>
    <row r="357" spans="1:12" s="239" customFormat="1" ht="34.5" customHeight="1">
      <c r="A357" s="53" t="s">
        <v>150</v>
      </c>
      <c r="B357" s="3" t="s">
        <v>524</v>
      </c>
      <c r="C357" s="4" t="s">
        <v>152</v>
      </c>
      <c r="D357" s="5" t="s">
        <v>153</v>
      </c>
      <c r="E357" s="2" t="s">
        <v>143</v>
      </c>
      <c r="F357" s="17">
        <v>500</v>
      </c>
      <c r="G357" s="19">
        <v>3</v>
      </c>
      <c r="H357" s="33">
        <f>F357*ROUND(G357,2)</f>
        <v>1500</v>
      </c>
      <c r="I357" s="181"/>
      <c r="J357" s="301">
        <f>F357*ROUND(I357,2)</f>
        <v>0</v>
      </c>
      <c r="K357" s="75" t="s">
        <v>154</v>
      </c>
      <c r="L357" s="54" t="str">
        <f>CLEAN(CONCATENATE(TRIM(A357),TRIM(C357),TRIM(D357),TRIM(E357)))</f>
        <v>D006Reflective Crack MaintenanceCW 3250-R5m</v>
      </c>
    </row>
    <row r="358" spans="1:12" s="212" customFormat="1" ht="34.5" customHeight="1">
      <c r="A358" s="235"/>
      <c r="B358" s="95"/>
      <c r="C358" s="25" t="s">
        <v>23</v>
      </c>
      <c r="D358" s="68"/>
      <c r="E358" s="94"/>
      <c r="F358" s="69"/>
      <c r="G358" s="69"/>
      <c r="H358" s="70"/>
      <c r="I358" s="161"/>
      <c r="J358" s="300"/>
      <c r="K358" s="111"/>
      <c r="L358" s="111"/>
    </row>
    <row r="359" spans="1:12" s="238" customFormat="1" ht="39.75" customHeight="1">
      <c r="A359" s="53" t="s">
        <v>194</v>
      </c>
      <c r="B359" s="3" t="s">
        <v>525</v>
      </c>
      <c r="C359" s="4" t="s">
        <v>196</v>
      </c>
      <c r="D359" s="5" t="s">
        <v>197</v>
      </c>
      <c r="E359" s="2" t="s">
        <v>161</v>
      </c>
      <c r="F359" s="17">
        <v>2</v>
      </c>
      <c r="G359" s="19">
        <v>250</v>
      </c>
      <c r="H359" s="33">
        <f>F359*ROUND(G359,2)</f>
        <v>500</v>
      </c>
      <c r="I359" s="181"/>
      <c r="J359" s="301">
        <f>F359*ROUND(I359,2)</f>
        <v>0</v>
      </c>
      <c r="K359" s="75" t="s">
        <v>198</v>
      </c>
      <c r="L359" s="54" t="str">
        <f aca="true" t="shared" si="29" ref="L359:L368">CLEAN(CONCATENATE(TRIM(A359),TRIM(C359),TRIM(D359),TRIM(E359)))</f>
        <v>F001Adjustment of Existing Catchbasins / ManholesCW 3210-R5each</v>
      </c>
    </row>
    <row r="360" spans="1:12" s="238" customFormat="1" ht="39.75" customHeight="1">
      <c r="A360" s="53" t="s">
        <v>306</v>
      </c>
      <c r="B360" s="3" t="s">
        <v>526</v>
      </c>
      <c r="C360" s="4" t="s">
        <v>308</v>
      </c>
      <c r="D360" s="5" t="s">
        <v>197</v>
      </c>
      <c r="E360" s="2" t="s">
        <v>309</v>
      </c>
      <c r="F360" s="17">
        <v>1</v>
      </c>
      <c r="G360" s="19">
        <v>700</v>
      </c>
      <c r="H360" s="33">
        <f>F360*ROUND(G360,2)</f>
        <v>700</v>
      </c>
      <c r="I360" s="181"/>
      <c r="J360" s="301">
        <f>F360*ROUND(I360,2)</f>
        <v>0</v>
      </c>
      <c r="K360" s="75"/>
      <c r="L360" s="54" t="str">
        <f t="shared" si="29"/>
        <v>F002Installation of Precast Concrete Ring SectionsCW 3210-R5vert. m</v>
      </c>
    </row>
    <row r="361" spans="1:12" s="239" customFormat="1" ht="34.5" customHeight="1">
      <c r="A361" s="53" t="s">
        <v>199</v>
      </c>
      <c r="B361" s="3" t="s">
        <v>527</v>
      </c>
      <c r="C361" s="4" t="s">
        <v>201</v>
      </c>
      <c r="D361" s="5" t="s">
        <v>197</v>
      </c>
      <c r="E361" s="2"/>
      <c r="F361" s="17"/>
      <c r="G361" s="19"/>
      <c r="H361" s="33"/>
      <c r="I361" s="162"/>
      <c r="J361" s="301"/>
      <c r="K361" s="75"/>
      <c r="L361" s="54" t="str">
        <f t="shared" si="29"/>
        <v>F003Installation of Cast Iron Lifter Ring InsertsCW 3210-R5</v>
      </c>
    </row>
    <row r="362" spans="1:12" s="238" customFormat="1" ht="34.5" customHeight="1">
      <c r="A362" s="53" t="s">
        <v>202</v>
      </c>
      <c r="B362" s="8" t="s">
        <v>60</v>
      </c>
      <c r="C362" s="4" t="s">
        <v>203</v>
      </c>
      <c r="D362" s="5"/>
      <c r="E362" s="2" t="s">
        <v>161</v>
      </c>
      <c r="F362" s="17">
        <v>1</v>
      </c>
      <c r="G362" s="19">
        <v>250</v>
      </c>
      <c r="H362" s="33">
        <f aca="true" t="shared" si="30" ref="H362:H368">F362*ROUND(G362,2)</f>
        <v>250</v>
      </c>
      <c r="I362" s="181"/>
      <c r="J362" s="301">
        <f aca="true" t="shared" si="31" ref="J362:J368">F362*ROUND(I362,2)</f>
        <v>0</v>
      </c>
      <c r="K362" s="75"/>
      <c r="L362" s="54" t="str">
        <f t="shared" si="29"/>
        <v>F00438mmeach</v>
      </c>
    </row>
    <row r="363" spans="1:12" s="238" customFormat="1" ht="34.5" customHeight="1">
      <c r="A363" s="53" t="s">
        <v>204</v>
      </c>
      <c r="B363" s="8" t="s">
        <v>118</v>
      </c>
      <c r="C363" s="4" t="s">
        <v>205</v>
      </c>
      <c r="D363" s="5"/>
      <c r="E363" s="2" t="s">
        <v>161</v>
      </c>
      <c r="F363" s="17">
        <v>1</v>
      </c>
      <c r="G363" s="19">
        <v>260</v>
      </c>
      <c r="H363" s="33">
        <f t="shared" si="30"/>
        <v>260</v>
      </c>
      <c r="I363" s="181"/>
      <c r="J363" s="301">
        <f t="shared" si="31"/>
        <v>0</v>
      </c>
      <c r="K363" s="75"/>
      <c r="L363" s="54" t="str">
        <f t="shared" si="29"/>
        <v>F00551mmeach</v>
      </c>
    </row>
    <row r="364" spans="1:12" s="238" customFormat="1" ht="34.5" customHeight="1">
      <c r="A364" s="53" t="s">
        <v>206</v>
      </c>
      <c r="B364" s="8" t="s">
        <v>207</v>
      </c>
      <c r="C364" s="4" t="s">
        <v>208</v>
      </c>
      <c r="D364" s="5"/>
      <c r="E364" s="2" t="s">
        <v>161</v>
      </c>
      <c r="F364" s="17">
        <v>2</v>
      </c>
      <c r="G364" s="19">
        <v>270</v>
      </c>
      <c r="H364" s="33">
        <f t="shared" si="30"/>
        <v>540</v>
      </c>
      <c r="I364" s="181"/>
      <c r="J364" s="301">
        <f t="shared" si="31"/>
        <v>0</v>
      </c>
      <c r="K364" s="75"/>
      <c r="L364" s="54" t="str">
        <f t="shared" si="29"/>
        <v>F00664mmeach</v>
      </c>
    </row>
    <row r="365" spans="1:12" s="238" customFormat="1" ht="34.5" customHeight="1">
      <c r="A365" s="53" t="s">
        <v>209</v>
      </c>
      <c r="B365" s="8" t="s">
        <v>146</v>
      </c>
      <c r="C365" s="4" t="s">
        <v>210</v>
      </c>
      <c r="D365" s="5"/>
      <c r="E365" s="2" t="s">
        <v>161</v>
      </c>
      <c r="F365" s="17">
        <v>2</v>
      </c>
      <c r="G365" s="19">
        <v>280</v>
      </c>
      <c r="H365" s="33">
        <f t="shared" si="30"/>
        <v>560</v>
      </c>
      <c r="I365" s="181"/>
      <c r="J365" s="301">
        <f t="shared" si="31"/>
        <v>0</v>
      </c>
      <c r="K365" s="75"/>
      <c r="L365" s="54" t="str">
        <f t="shared" si="29"/>
        <v>F00776mmeach</v>
      </c>
    </row>
    <row r="366" spans="1:12" s="239" customFormat="1" ht="39.75" customHeight="1">
      <c r="A366" s="53" t="s">
        <v>211</v>
      </c>
      <c r="B366" s="3" t="s">
        <v>528</v>
      </c>
      <c r="C366" s="4" t="s">
        <v>213</v>
      </c>
      <c r="D366" s="5" t="s">
        <v>197</v>
      </c>
      <c r="E366" s="2" t="s">
        <v>161</v>
      </c>
      <c r="F366" s="17">
        <v>2</v>
      </c>
      <c r="G366" s="19">
        <v>95</v>
      </c>
      <c r="H366" s="33">
        <f t="shared" si="30"/>
        <v>190</v>
      </c>
      <c r="I366" s="181"/>
      <c r="J366" s="301">
        <f t="shared" si="31"/>
        <v>0</v>
      </c>
      <c r="K366" s="75"/>
      <c r="L366" s="54" t="str">
        <f t="shared" si="29"/>
        <v>F009Adjustment of Existing Watermain Valve BoxesCW 3210-R5each</v>
      </c>
    </row>
    <row r="367" spans="1:12" s="239" customFormat="1" ht="39.75" customHeight="1">
      <c r="A367" s="53" t="s">
        <v>214</v>
      </c>
      <c r="B367" s="3" t="s">
        <v>529</v>
      </c>
      <c r="C367" s="4" t="s">
        <v>216</v>
      </c>
      <c r="D367" s="5" t="s">
        <v>197</v>
      </c>
      <c r="E367" s="2" t="s">
        <v>161</v>
      </c>
      <c r="F367" s="17">
        <v>1</v>
      </c>
      <c r="G367" s="19">
        <v>250</v>
      </c>
      <c r="H367" s="33">
        <f t="shared" si="30"/>
        <v>250</v>
      </c>
      <c r="I367" s="181"/>
      <c r="J367" s="301">
        <f t="shared" si="31"/>
        <v>0</v>
      </c>
      <c r="K367" s="75"/>
      <c r="L367" s="54" t="str">
        <f t="shared" si="29"/>
        <v>F010Installation of Watermain Valve Box Extendible Section InsertsCW 3210-R5each</v>
      </c>
    </row>
    <row r="368" spans="1:12" s="245" customFormat="1" ht="39.75" customHeight="1">
      <c r="A368" s="250" t="s">
        <v>221</v>
      </c>
      <c r="B368" s="44" t="s">
        <v>530</v>
      </c>
      <c r="C368" s="37" t="s">
        <v>223</v>
      </c>
      <c r="D368" s="38" t="s">
        <v>197</v>
      </c>
      <c r="E368" s="39" t="s">
        <v>161</v>
      </c>
      <c r="F368" s="43">
        <v>1</v>
      </c>
      <c r="G368" s="78">
        <v>500</v>
      </c>
      <c r="H368" s="41">
        <f t="shared" si="30"/>
        <v>500</v>
      </c>
      <c r="I368" s="183"/>
      <c r="J368" s="304">
        <f t="shared" si="31"/>
        <v>0</v>
      </c>
      <c r="K368" s="100" t="s">
        <v>224</v>
      </c>
      <c r="L368" s="244" t="str">
        <f t="shared" si="29"/>
        <v>F017Supply of Catchbasin / Manhole Frames and CoversCW 3210-R5each</v>
      </c>
    </row>
    <row r="369" spans="1:10" ht="34.5" customHeight="1">
      <c r="A369" s="235"/>
      <c r="B369" s="67"/>
      <c r="C369" s="25" t="s">
        <v>24</v>
      </c>
      <c r="D369" s="68"/>
      <c r="E369" s="73"/>
      <c r="F369" s="68"/>
      <c r="G369" s="68"/>
      <c r="H369" s="74"/>
      <c r="I369" s="161"/>
      <c r="J369" s="300"/>
    </row>
    <row r="370" spans="1:12" s="239" customFormat="1" ht="34.5" customHeight="1">
      <c r="A370" s="240" t="s">
        <v>229</v>
      </c>
      <c r="B370" s="3" t="s">
        <v>531</v>
      </c>
      <c r="C370" s="4" t="s">
        <v>231</v>
      </c>
      <c r="D370" s="5" t="s">
        <v>232</v>
      </c>
      <c r="E370" s="2"/>
      <c r="F370" s="6"/>
      <c r="G370" s="7" t="s">
        <v>2</v>
      </c>
      <c r="H370" s="33"/>
      <c r="I370" s="163"/>
      <c r="J370" s="306"/>
      <c r="K370" s="75" t="s">
        <v>233</v>
      </c>
      <c r="L370" s="54" t="str">
        <f>CLEAN(CONCATENATE(TRIM(A370),TRIM(C370),TRIM(D370),TRIM(E370)))</f>
        <v>G001SoddingCW 3510-R7</v>
      </c>
    </row>
    <row r="371" spans="1:12" s="238" customFormat="1" ht="34.5" customHeight="1">
      <c r="A371" s="240" t="s">
        <v>234</v>
      </c>
      <c r="B371" s="8" t="s">
        <v>60</v>
      </c>
      <c r="C371" s="4" t="s">
        <v>235</v>
      </c>
      <c r="D371" s="5"/>
      <c r="E371" s="2" t="s">
        <v>55</v>
      </c>
      <c r="F371" s="6">
        <v>50</v>
      </c>
      <c r="G371" s="7">
        <v>7.5</v>
      </c>
      <c r="H371" s="33">
        <f>F371*ROUND(G371,2)</f>
        <v>375</v>
      </c>
      <c r="I371" s="181"/>
      <c r="J371" s="301">
        <f>F371*ROUND(I371,2)</f>
        <v>0</v>
      </c>
      <c r="K371" s="88"/>
      <c r="L371" s="54" t="str">
        <f>CLEAN(CONCATENATE(TRIM(A371),TRIM(C371),TRIM(D371),TRIM(E371)))</f>
        <v>G002width &lt; 600mmm²</v>
      </c>
    </row>
    <row r="372" spans="1:12" s="238" customFormat="1" ht="34.5" customHeight="1">
      <c r="A372" s="240" t="s">
        <v>236</v>
      </c>
      <c r="B372" s="8" t="s">
        <v>118</v>
      </c>
      <c r="C372" s="4" t="s">
        <v>237</v>
      </c>
      <c r="D372" s="5"/>
      <c r="E372" s="2" t="s">
        <v>55</v>
      </c>
      <c r="F372" s="6">
        <v>100</v>
      </c>
      <c r="G372" s="7">
        <v>6</v>
      </c>
      <c r="H372" s="33">
        <f>F372*ROUND(G372,2)</f>
        <v>600</v>
      </c>
      <c r="I372" s="181"/>
      <c r="J372" s="301">
        <f>F372*ROUND(I372,2)</f>
        <v>0</v>
      </c>
      <c r="K372" s="75"/>
      <c r="L372" s="54" t="str">
        <f>CLEAN(CONCATENATE(TRIM(A372),TRIM(C372),TRIM(D372),TRIM(E372)))</f>
        <v>G003width &gt; or = 600mmm²</v>
      </c>
    </row>
    <row r="373" spans="1:12" s="261" customFormat="1" ht="34.5" customHeight="1" thickBot="1">
      <c r="A373" s="260"/>
      <c r="B373" s="89" t="str">
        <f>B323</f>
        <v>F</v>
      </c>
      <c r="C373" s="103" t="str">
        <f>C323</f>
        <v>Raleigh St. Minor Rehabilitation; Springfield Rd. - Edison Av.</v>
      </c>
      <c r="D373" s="192"/>
      <c r="E373" s="106"/>
      <c r="F373" s="106"/>
      <c r="G373" s="101" t="s">
        <v>17</v>
      </c>
      <c r="H373" s="101">
        <f>SUM(H323:H372)</f>
        <v>98095</v>
      </c>
      <c r="I373" s="167" t="s">
        <v>17</v>
      </c>
      <c r="J373" s="316">
        <f>SUM(J323:J372)</f>
        <v>0</v>
      </c>
      <c r="K373" s="233"/>
      <c r="L373" s="233"/>
    </row>
    <row r="374" spans="1:256" s="263" customFormat="1" ht="34.5" customHeight="1" thickTop="1">
      <c r="A374" s="262"/>
      <c r="B374" s="120" t="s">
        <v>613</v>
      </c>
      <c r="C374" s="120"/>
      <c r="D374" s="187"/>
      <c r="E374" s="188"/>
      <c r="F374" s="189"/>
      <c r="G374" s="190"/>
      <c r="H374" s="191"/>
      <c r="I374" s="160"/>
      <c r="J374" s="317"/>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G374" s="122"/>
      <c r="BH374" s="122"/>
      <c r="BI374" s="122"/>
      <c r="BJ374" s="122"/>
      <c r="BK374" s="122"/>
      <c r="BL374" s="122"/>
      <c r="BM374" s="122"/>
      <c r="BN374" s="122"/>
      <c r="BO374" s="122"/>
      <c r="BP374" s="122"/>
      <c r="BQ374" s="122"/>
      <c r="BR374" s="122"/>
      <c r="BS374" s="122"/>
      <c r="BT374" s="122"/>
      <c r="BU374" s="122"/>
      <c r="BV374" s="122"/>
      <c r="BW374" s="122"/>
      <c r="BX374" s="122"/>
      <c r="BY374" s="122"/>
      <c r="BZ374" s="122"/>
      <c r="CA374" s="122"/>
      <c r="CB374" s="122"/>
      <c r="CC374" s="122"/>
      <c r="CD374" s="122"/>
      <c r="CE374" s="122"/>
      <c r="CF374" s="122"/>
      <c r="CG374" s="122"/>
      <c r="CH374" s="122"/>
      <c r="CI374" s="122"/>
      <c r="CJ374" s="122"/>
      <c r="CK374" s="122"/>
      <c r="CL374" s="122"/>
      <c r="CM374" s="122"/>
      <c r="CN374" s="122"/>
      <c r="CO374" s="122"/>
      <c r="CP374" s="122"/>
      <c r="CQ374" s="122"/>
      <c r="CR374" s="122"/>
      <c r="CS374" s="122"/>
      <c r="CT374" s="122"/>
      <c r="CU374" s="122"/>
      <c r="CV374" s="122"/>
      <c r="CW374" s="122"/>
      <c r="CX374" s="122"/>
      <c r="CY374" s="122"/>
      <c r="CZ374" s="122"/>
      <c r="DA374" s="122"/>
      <c r="DB374" s="122"/>
      <c r="DC374" s="122"/>
      <c r="DD374" s="122"/>
      <c r="DE374" s="122"/>
      <c r="DF374" s="122"/>
      <c r="DG374" s="122"/>
      <c r="DH374" s="122"/>
      <c r="DI374" s="122"/>
      <c r="DJ374" s="122"/>
      <c r="DK374" s="122"/>
      <c r="DL374" s="122"/>
      <c r="DM374" s="122"/>
      <c r="DN374" s="122"/>
      <c r="DO374" s="122"/>
      <c r="DP374" s="122"/>
      <c r="DQ374" s="122"/>
      <c r="DR374" s="122"/>
      <c r="DS374" s="122"/>
      <c r="DT374" s="122"/>
      <c r="DU374" s="122"/>
      <c r="DV374" s="122"/>
      <c r="DW374" s="122"/>
      <c r="DX374" s="122"/>
      <c r="DY374" s="122"/>
      <c r="DZ374" s="122"/>
      <c r="EA374" s="122"/>
      <c r="EB374" s="122"/>
      <c r="EC374" s="122"/>
      <c r="ED374" s="122"/>
      <c r="EE374" s="122"/>
      <c r="EF374" s="122"/>
      <c r="EG374" s="122"/>
      <c r="EH374" s="122"/>
      <c r="EI374" s="122"/>
      <c r="EJ374" s="122"/>
      <c r="EK374" s="122"/>
      <c r="EL374" s="122"/>
      <c r="EM374" s="122"/>
      <c r="EN374" s="122"/>
      <c r="EO374" s="122"/>
      <c r="EP374" s="122"/>
      <c r="EQ374" s="122"/>
      <c r="ER374" s="122"/>
      <c r="ES374" s="122"/>
      <c r="ET374" s="122"/>
      <c r="EU374" s="122"/>
      <c r="EV374" s="122"/>
      <c r="EW374" s="122"/>
      <c r="EX374" s="122"/>
      <c r="EY374" s="122"/>
      <c r="EZ374" s="122"/>
      <c r="FA374" s="122"/>
      <c r="FB374" s="122"/>
      <c r="FC374" s="122"/>
      <c r="FD374" s="122"/>
      <c r="FE374" s="122"/>
      <c r="FF374" s="122"/>
      <c r="FG374" s="122"/>
      <c r="FH374" s="122"/>
      <c r="FI374" s="122"/>
      <c r="FJ374" s="122"/>
      <c r="FK374" s="122"/>
      <c r="FL374" s="122"/>
      <c r="FM374" s="122"/>
      <c r="FN374" s="122"/>
      <c r="FO374" s="122"/>
      <c r="FP374" s="122"/>
      <c r="FQ374" s="122"/>
      <c r="FR374" s="122"/>
      <c r="FS374" s="122"/>
      <c r="FT374" s="122"/>
      <c r="FU374" s="122"/>
      <c r="FV374" s="122"/>
      <c r="FW374" s="122"/>
      <c r="FX374" s="122"/>
      <c r="FY374" s="122"/>
      <c r="FZ374" s="122"/>
      <c r="GA374" s="122"/>
      <c r="GB374" s="122"/>
      <c r="GC374" s="122"/>
      <c r="GD374" s="122"/>
      <c r="GE374" s="122"/>
      <c r="GF374" s="122"/>
      <c r="GG374" s="122"/>
      <c r="GH374" s="122"/>
      <c r="GI374" s="122"/>
      <c r="GJ374" s="122"/>
      <c r="GK374" s="122"/>
      <c r="GL374" s="122"/>
      <c r="GM374" s="122"/>
      <c r="GN374" s="122"/>
      <c r="GO374" s="122"/>
      <c r="GP374" s="122"/>
      <c r="GQ374" s="122"/>
      <c r="GR374" s="122"/>
      <c r="GS374" s="122"/>
      <c r="GT374" s="122"/>
      <c r="GU374" s="122"/>
      <c r="GV374" s="122"/>
      <c r="GW374" s="122"/>
      <c r="GX374" s="122"/>
      <c r="GY374" s="122"/>
      <c r="GZ374" s="122"/>
      <c r="HA374" s="122"/>
      <c r="HB374" s="122"/>
      <c r="HC374" s="122"/>
      <c r="HD374" s="122"/>
      <c r="HE374" s="122"/>
      <c r="HF374" s="122"/>
      <c r="HG374" s="122"/>
      <c r="HH374" s="122"/>
      <c r="HI374" s="122"/>
      <c r="HJ374" s="122"/>
      <c r="HK374" s="122"/>
      <c r="HL374" s="122"/>
      <c r="HM374" s="122"/>
      <c r="HN374" s="122"/>
      <c r="HO374" s="122"/>
      <c r="HP374" s="122"/>
      <c r="HQ374" s="122"/>
      <c r="HR374" s="122"/>
      <c r="HS374" s="122"/>
      <c r="HT374" s="122"/>
      <c r="HU374" s="122"/>
      <c r="HV374" s="122"/>
      <c r="HW374" s="122"/>
      <c r="HX374" s="122"/>
      <c r="HY374" s="122"/>
      <c r="HZ374" s="122"/>
      <c r="IA374" s="122"/>
      <c r="IB374" s="122"/>
      <c r="IC374" s="122"/>
      <c r="ID374" s="122"/>
      <c r="IE374" s="122"/>
      <c r="IF374" s="122"/>
      <c r="IG374" s="122"/>
      <c r="IH374" s="122"/>
      <c r="II374" s="122"/>
      <c r="IJ374" s="122"/>
      <c r="IK374" s="122"/>
      <c r="IL374" s="122"/>
      <c r="IM374" s="122"/>
      <c r="IN374" s="122"/>
      <c r="IO374" s="122"/>
      <c r="IP374" s="122"/>
      <c r="IQ374" s="122"/>
      <c r="IR374" s="122"/>
      <c r="IS374" s="122"/>
      <c r="IT374" s="122"/>
      <c r="IU374" s="122"/>
      <c r="IV374" s="122"/>
    </row>
    <row r="375" spans="1:12" ht="34.5" customHeight="1">
      <c r="A375" s="234"/>
      <c r="B375" s="62" t="s">
        <v>41</v>
      </c>
      <c r="C375" s="63" t="s">
        <v>312</v>
      </c>
      <c r="D375" s="68"/>
      <c r="E375" s="65"/>
      <c r="F375" s="65"/>
      <c r="G375" s="65"/>
      <c r="H375" s="66"/>
      <c r="I375" s="160"/>
      <c r="J375" s="312"/>
      <c r="K375" s="233"/>
      <c r="L375" s="233"/>
    </row>
    <row r="376" spans="1:10" ht="34.5" customHeight="1">
      <c r="A376" s="235"/>
      <c r="B376" s="67"/>
      <c r="C376" s="24" t="s">
        <v>19</v>
      </c>
      <c r="D376" s="68"/>
      <c r="E376" s="94"/>
      <c r="F376" s="94"/>
      <c r="G376" s="94"/>
      <c r="H376" s="95"/>
      <c r="I376" s="161"/>
      <c r="J376" s="300"/>
    </row>
    <row r="377" spans="1:12" s="239" customFormat="1" ht="34.5" customHeight="1">
      <c r="A377" s="53" t="s">
        <v>63</v>
      </c>
      <c r="B377" s="3" t="s">
        <v>230</v>
      </c>
      <c r="C377" s="4" t="s">
        <v>65</v>
      </c>
      <c r="D377" s="5" t="s">
        <v>66</v>
      </c>
      <c r="E377" s="2" t="s">
        <v>51</v>
      </c>
      <c r="F377" s="6">
        <v>25</v>
      </c>
      <c r="G377" s="7">
        <v>35</v>
      </c>
      <c r="H377" s="33">
        <f>F377*ROUND(G377,2)</f>
        <v>875</v>
      </c>
      <c r="I377" s="181"/>
      <c r="J377" s="301">
        <f>F377*ROUND(I377,2)</f>
        <v>0</v>
      </c>
      <c r="K377" s="75" t="s">
        <v>67</v>
      </c>
      <c r="L377" s="54" t="str">
        <f>CLEAN(CONCATENATE(TRIM(A377),TRIM(C377),TRIM(D377),TRIM(E377)))</f>
        <v>A010Supplying and Placing Base Course MaterialCW 3110-R7m³</v>
      </c>
    </row>
    <row r="378" spans="1:12" s="238" customFormat="1" ht="34.5" customHeight="1">
      <c r="A378" s="240" t="s">
        <v>68</v>
      </c>
      <c r="B378" s="3" t="s">
        <v>532</v>
      </c>
      <c r="C378" s="4" t="s">
        <v>70</v>
      </c>
      <c r="D378" s="5" t="s">
        <v>50</v>
      </c>
      <c r="E378" s="2" t="s">
        <v>55</v>
      </c>
      <c r="F378" s="6">
        <v>1140</v>
      </c>
      <c r="G378" s="7">
        <v>2</v>
      </c>
      <c r="H378" s="33">
        <f>F378*ROUND(G378,2)</f>
        <v>2280</v>
      </c>
      <c r="I378" s="181"/>
      <c r="J378" s="301">
        <f>F378*ROUND(I378,2)</f>
        <v>0</v>
      </c>
      <c r="K378" s="75" t="s">
        <v>314</v>
      </c>
      <c r="L378" s="54" t="str">
        <f>CLEAN(CONCATENATE(TRIM(A378),TRIM(C378),TRIM(D378),TRIM(E378)))</f>
        <v>A012Grading of BoulevardsCW 3110-R7m²</v>
      </c>
    </row>
    <row r="379" spans="1:10" ht="34.5" customHeight="1">
      <c r="A379" s="235"/>
      <c r="B379" s="67"/>
      <c r="C379" s="25" t="s">
        <v>46</v>
      </c>
      <c r="D379" s="68"/>
      <c r="E379" s="73"/>
      <c r="F379" s="68"/>
      <c r="G379" s="68"/>
      <c r="H379" s="74"/>
      <c r="I379" s="161"/>
      <c r="J379" s="300"/>
    </row>
    <row r="380" spans="1:12" s="239" customFormat="1" ht="34.5" customHeight="1">
      <c r="A380" s="240" t="s">
        <v>77</v>
      </c>
      <c r="B380" s="3" t="s">
        <v>533</v>
      </c>
      <c r="C380" s="4" t="s">
        <v>79</v>
      </c>
      <c r="D380" s="5" t="s">
        <v>50</v>
      </c>
      <c r="E380" s="2"/>
      <c r="F380" s="6"/>
      <c r="G380" s="7"/>
      <c r="H380" s="33"/>
      <c r="I380" s="163"/>
      <c r="J380" s="306"/>
      <c r="K380" s="75" t="s">
        <v>80</v>
      </c>
      <c r="L380" s="54" t="str">
        <f aca="true" t="shared" si="32" ref="L380:L414">CLEAN(CONCATENATE(TRIM(A380),TRIM(C380),TRIM(D380),TRIM(E380)))</f>
        <v>B001Pavement RemovalCW 3110-R7</v>
      </c>
    </row>
    <row r="381" spans="1:12" s="238" customFormat="1" ht="34.5" customHeight="1">
      <c r="A381" s="240" t="s">
        <v>81</v>
      </c>
      <c r="B381" s="8" t="s">
        <v>60</v>
      </c>
      <c r="C381" s="4" t="s">
        <v>82</v>
      </c>
      <c r="D381" s="5" t="s">
        <v>2</v>
      </c>
      <c r="E381" s="2" t="s">
        <v>55</v>
      </c>
      <c r="F381" s="6">
        <v>450</v>
      </c>
      <c r="G381" s="7">
        <v>10</v>
      </c>
      <c r="H381" s="33">
        <f>F381*ROUND(G381,2)</f>
        <v>4500</v>
      </c>
      <c r="I381" s="181"/>
      <c r="J381" s="301">
        <f>F381*ROUND(I381,2)</f>
        <v>0</v>
      </c>
      <c r="K381" s="75" t="s">
        <v>394</v>
      </c>
      <c r="L381" s="54" t="str">
        <f t="shared" si="32"/>
        <v>B002Concrete Pavementm²</v>
      </c>
    </row>
    <row r="382" spans="1:12" s="242" customFormat="1" ht="34.5" customHeight="1">
      <c r="A382" s="241" t="s">
        <v>245</v>
      </c>
      <c r="B382" s="15" t="s">
        <v>534</v>
      </c>
      <c r="C382" s="11" t="s">
        <v>247</v>
      </c>
      <c r="D382" s="12" t="s">
        <v>241</v>
      </c>
      <c r="E382" s="13"/>
      <c r="F382" s="14"/>
      <c r="G382" s="18" t="s">
        <v>2</v>
      </c>
      <c r="H382" s="33"/>
      <c r="I382" s="164"/>
      <c r="J382" s="301"/>
      <c r="K382" s="77" t="s">
        <v>242</v>
      </c>
      <c r="L382" s="52" t="str">
        <f t="shared" si="32"/>
        <v>B017Partial Slab PatchesCW 3230-R4</v>
      </c>
    </row>
    <row r="383" spans="1:12" s="238" customFormat="1" ht="34.5" customHeight="1">
      <c r="A383" s="240" t="s">
        <v>315</v>
      </c>
      <c r="B383" s="8" t="s">
        <v>60</v>
      </c>
      <c r="C383" s="4" t="s">
        <v>316</v>
      </c>
      <c r="D383" s="5" t="s">
        <v>2</v>
      </c>
      <c r="E383" s="2" t="s">
        <v>55</v>
      </c>
      <c r="F383" s="6">
        <v>10</v>
      </c>
      <c r="G383" s="7">
        <v>76</v>
      </c>
      <c r="H383" s="33">
        <f>F383*ROUND(G383,2)</f>
        <v>760</v>
      </c>
      <c r="I383" s="181"/>
      <c r="J383" s="301">
        <f>F383*ROUND(I383,2)</f>
        <v>0</v>
      </c>
      <c r="K383" s="237"/>
      <c r="L383" s="54" t="str">
        <f t="shared" si="32"/>
        <v>B032150 mm Concrete Pavement (Type C)m²</v>
      </c>
    </row>
    <row r="384" spans="1:12" s="239" customFormat="1" ht="34.5" customHeight="1">
      <c r="A384" s="240" t="s">
        <v>84</v>
      </c>
      <c r="B384" s="3" t="s">
        <v>535</v>
      </c>
      <c r="C384" s="4" t="s">
        <v>86</v>
      </c>
      <c r="D384" s="5" t="s">
        <v>87</v>
      </c>
      <c r="E384" s="2"/>
      <c r="F384" s="6"/>
      <c r="G384" s="7" t="s">
        <v>2</v>
      </c>
      <c r="H384" s="33"/>
      <c r="I384" s="162"/>
      <c r="J384" s="301"/>
      <c r="K384" s="76" t="s">
        <v>88</v>
      </c>
      <c r="L384" s="54" t="str">
        <f t="shared" si="32"/>
        <v>B114Miscellaneous Concrete Slab RenewalCW 3235-R4</v>
      </c>
    </row>
    <row r="385" spans="1:12" s="238" customFormat="1" ht="34.5" customHeight="1">
      <c r="A385" s="240" t="s">
        <v>89</v>
      </c>
      <c r="B385" s="8" t="s">
        <v>385</v>
      </c>
      <c r="C385" s="4" t="s">
        <v>90</v>
      </c>
      <c r="D385" s="5" t="s">
        <v>91</v>
      </c>
      <c r="E385" s="2"/>
      <c r="F385" s="6"/>
      <c r="G385" s="7"/>
      <c r="H385" s="33"/>
      <c r="I385" s="162"/>
      <c r="J385" s="301"/>
      <c r="K385" s="75" t="s">
        <v>92</v>
      </c>
      <c r="L385" s="54" t="str">
        <f t="shared" si="32"/>
        <v>B118SidewalkSD-228A</v>
      </c>
    </row>
    <row r="386" spans="1:12" s="238" customFormat="1" ht="34.5" customHeight="1">
      <c r="A386" s="240" t="s">
        <v>93</v>
      </c>
      <c r="B386" s="9"/>
      <c r="C386" s="4" t="s">
        <v>94</v>
      </c>
      <c r="D386" s="5"/>
      <c r="E386" s="2" t="s">
        <v>55</v>
      </c>
      <c r="F386" s="6">
        <v>35</v>
      </c>
      <c r="G386" s="7">
        <v>45</v>
      </c>
      <c r="H386" s="33">
        <f>F386*ROUND(G386,2)</f>
        <v>1575</v>
      </c>
      <c r="I386" s="181"/>
      <c r="J386" s="301">
        <f>F386*ROUND(I386,2)</f>
        <v>0</v>
      </c>
      <c r="K386" s="75"/>
      <c r="L386" s="54" t="str">
        <f t="shared" si="32"/>
        <v>B119a) Less than or equal to 5 sq.m.m²</v>
      </c>
    </row>
    <row r="387" spans="1:12" s="242" customFormat="1" ht="39.75" customHeight="1">
      <c r="A387" s="241" t="s">
        <v>95</v>
      </c>
      <c r="B387" s="10"/>
      <c r="C387" s="11" t="s">
        <v>96</v>
      </c>
      <c r="D387" s="12"/>
      <c r="E387" s="13" t="s">
        <v>55</v>
      </c>
      <c r="F387" s="14">
        <v>10</v>
      </c>
      <c r="G387" s="18">
        <v>40</v>
      </c>
      <c r="H387" s="33">
        <f>F387*ROUND(G387,2)</f>
        <v>400</v>
      </c>
      <c r="I387" s="182"/>
      <c r="J387" s="301">
        <f>F387*ROUND(I387,2)</f>
        <v>0</v>
      </c>
      <c r="K387" s="77"/>
      <c r="L387" s="52" t="str">
        <f t="shared" si="32"/>
        <v>B120b) Greater than 5 and less than or equal to 20 sq.m.m²</v>
      </c>
    </row>
    <row r="388" spans="1:12" s="238" customFormat="1" ht="34.5" customHeight="1">
      <c r="A388" s="240" t="s">
        <v>97</v>
      </c>
      <c r="B388" s="9"/>
      <c r="C388" s="4" t="s">
        <v>98</v>
      </c>
      <c r="D388" s="5" t="s">
        <v>2</v>
      </c>
      <c r="E388" s="2" t="s">
        <v>55</v>
      </c>
      <c r="F388" s="6">
        <v>40</v>
      </c>
      <c r="G388" s="7">
        <v>35</v>
      </c>
      <c r="H388" s="33">
        <f>F388*ROUND(G388,2)</f>
        <v>1400</v>
      </c>
      <c r="I388" s="181"/>
      <c r="J388" s="301">
        <f>F388*ROUND(I388,2)</f>
        <v>0</v>
      </c>
      <c r="K388" s="87"/>
      <c r="L388" s="54" t="str">
        <f t="shared" si="32"/>
        <v>B121c) Greater than 20 sq.m.m²</v>
      </c>
    </row>
    <row r="389" spans="1:12" s="236" customFormat="1" ht="34.5" customHeight="1">
      <c r="A389" s="241" t="s">
        <v>99</v>
      </c>
      <c r="B389" s="15" t="s">
        <v>536</v>
      </c>
      <c r="C389" s="11" t="s">
        <v>101</v>
      </c>
      <c r="D389" s="12" t="s">
        <v>102</v>
      </c>
      <c r="E389" s="13" t="s">
        <v>55</v>
      </c>
      <c r="F389" s="16">
        <v>10</v>
      </c>
      <c r="G389" s="71">
        <v>30</v>
      </c>
      <c r="H389" s="33">
        <f>F389*ROUND(G389,2)</f>
        <v>300</v>
      </c>
      <c r="I389" s="182"/>
      <c r="J389" s="301">
        <f>F389*ROUND(I389,2)</f>
        <v>0</v>
      </c>
      <c r="K389" s="77" t="s">
        <v>103</v>
      </c>
      <c r="L389" s="52" t="str">
        <f t="shared" si="32"/>
        <v>B124Adjustment of Precast Sidewalk BlocksCW 3235-R4m²</v>
      </c>
    </row>
    <row r="390" spans="1:12" s="238" customFormat="1" ht="34.5" customHeight="1">
      <c r="A390" s="240" t="s">
        <v>104</v>
      </c>
      <c r="B390" s="3" t="s">
        <v>537</v>
      </c>
      <c r="C390" s="4" t="s">
        <v>106</v>
      </c>
      <c r="D390" s="5" t="s">
        <v>87</v>
      </c>
      <c r="E390" s="2" t="s">
        <v>55</v>
      </c>
      <c r="F390" s="6">
        <v>5</v>
      </c>
      <c r="G390" s="7">
        <v>40</v>
      </c>
      <c r="H390" s="33">
        <f>F390*ROUND(G390,2)</f>
        <v>200</v>
      </c>
      <c r="I390" s="181"/>
      <c r="J390" s="301">
        <f>F390*ROUND(I390,2)</f>
        <v>0</v>
      </c>
      <c r="K390" s="75" t="s">
        <v>107</v>
      </c>
      <c r="L390" s="54" t="str">
        <f t="shared" si="32"/>
        <v>B125Supply of Precast Sidewalk BlocksCW 3235-R4m²</v>
      </c>
    </row>
    <row r="391" spans="1:12" s="236" customFormat="1" ht="34.5" customHeight="1">
      <c r="A391" s="241" t="s">
        <v>271</v>
      </c>
      <c r="B391" s="15" t="s">
        <v>538</v>
      </c>
      <c r="C391" s="11" t="s">
        <v>273</v>
      </c>
      <c r="D391" s="12" t="s">
        <v>274</v>
      </c>
      <c r="E391" s="13"/>
      <c r="F391" s="14"/>
      <c r="G391" s="18" t="s">
        <v>2</v>
      </c>
      <c r="H391" s="33"/>
      <c r="I391" s="164"/>
      <c r="J391" s="301"/>
      <c r="K391" s="77" t="s">
        <v>275</v>
      </c>
      <c r="L391" s="54" t="str">
        <f t="shared" si="32"/>
        <v>B126Concrete Curb RemovalCW 3240-R4</v>
      </c>
    </row>
    <row r="392" spans="1:12" s="242" customFormat="1" ht="34.5" customHeight="1">
      <c r="A392" s="241" t="s">
        <v>276</v>
      </c>
      <c r="B392" s="29" t="s">
        <v>60</v>
      </c>
      <c r="C392" s="11" t="s">
        <v>407</v>
      </c>
      <c r="D392" s="12" t="s">
        <v>2</v>
      </c>
      <c r="E392" s="13" t="s">
        <v>143</v>
      </c>
      <c r="F392" s="14">
        <v>10</v>
      </c>
      <c r="G392" s="18">
        <v>7.5</v>
      </c>
      <c r="H392" s="33">
        <f>F392*ROUND(G392,2)</f>
        <v>75</v>
      </c>
      <c r="I392" s="182"/>
      <c r="J392" s="301">
        <f>F392*ROUND(I392,2)</f>
        <v>0</v>
      </c>
      <c r="K392" s="112" t="s">
        <v>332</v>
      </c>
      <c r="L392" s="52" t="str">
        <f t="shared" si="32"/>
        <v>B127Barrier - Separatem</v>
      </c>
    </row>
    <row r="393" spans="1:12" s="245" customFormat="1" ht="34.5" customHeight="1">
      <c r="A393" s="243" t="s">
        <v>333</v>
      </c>
      <c r="B393" s="42" t="s">
        <v>118</v>
      </c>
      <c r="C393" s="37" t="s">
        <v>334</v>
      </c>
      <c r="D393" s="38" t="s">
        <v>2</v>
      </c>
      <c r="E393" s="39" t="s">
        <v>143</v>
      </c>
      <c r="F393" s="40">
        <v>10</v>
      </c>
      <c r="G393" s="78">
        <v>12</v>
      </c>
      <c r="H393" s="41">
        <f>F393*ROUND(G393,2)</f>
        <v>120</v>
      </c>
      <c r="I393" s="183"/>
      <c r="J393" s="304">
        <f>F393*ROUND(I393,2)</f>
        <v>0</v>
      </c>
      <c r="K393" s="113"/>
      <c r="L393" s="244" t="str">
        <f t="shared" si="32"/>
        <v>B132Ramp Curbm</v>
      </c>
    </row>
    <row r="394" spans="1:12" s="238" customFormat="1" ht="34.5" customHeight="1">
      <c r="A394" s="240" t="s">
        <v>278</v>
      </c>
      <c r="B394" s="3" t="s">
        <v>539</v>
      </c>
      <c r="C394" s="4" t="s">
        <v>280</v>
      </c>
      <c r="D394" s="5" t="s">
        <v>281</v>
      </c>
      <c r="E394" s="2"/>
      <c r="F394" s="6"/>
      <c r="G394" s="7" t="s">
        <v>2</v>
      </c>
      <c r="H394" s="33"/>
      <c r="I394" s="162"/>
      <c r="J394" s="301"/>
      <c r="K394" s="97" t="s">
        <v>282</v>
      </c>
      <c r="L394" s="54" t="str">
        <f t="shared" si="32"/>
        <v>B135Concrete Curb InstallationCW 3240-R4</v>
      </c>
    </row>
    <row r="395" spans="1:12" s="238" customFormat="1" ht="34.5" customHeight="1">
      <c r="A395" s="240" t="s">
        <v>283</v>
      </c>
      <c r="B395" s="8" t="s">
        <v>60</v>
      </c>
      <c r="C395" s="4" t="s">
        <v>373</v>
      </c>
      <c r="D395" s="5" t="s">
        <v>147</v>
      </c>
      <c r="E395" s="2" t="s">
        <v>143</v>
      </c>
      <c r="F395" s="6">
        <v>10</v>
      </c>
      <c r="G395" s="7">
        <v>45</v>
      </c>
      <c r="H395" s="33">
        <f>F395*ROUND(G395,2)</f>
        <v>450</v>
      </c>
      <c r="I395" s="181"/>
      <c r="J395" s="301">
        <f>F395*ROUND(I395,2)</f>
        <v>0</v>
      </c>
      <c r="K395" s="98" t="s">
        <v>144</v>
      </c>
      <c r="L395" s="54" t="str">
        <f t="shared" si="32"/>
        <v>B139Modified Barrier (150mm ht, Dowelled)SD-203Bm</v>
      </c>
    </row>
    <row r="396" spans="1:12" s="239" customFormat="1" ht="49.5" customHeight="1">
      <c r="A396" s="240" t="s">
        <v>363</v>
      </c>
      <c r="B396" s="8" t="s">
        <v>118</v>
      </c>
      <c r="C396" s="4" t="s">
        <v>628</v>
      </c>
      <c r="D396" s="5" t="s">
        <v>330</v>
      </c>
      <c r="E396" s="2" t="s">
        <v>143</v>
      </c>
      <c r="F396" s="17">
        <v>510</v>
      </c>
      <c r="G396" s="19">
        <v>50</v>
      </c>
      <c r="H396" s="33">
        <f>F396*ROUND(G396,2)</f>
        <v>25500</v>
      </c>
      <c r="I396" s="181"/>
      <c r="J396" s="301">
        <f>F396*ROUND(I396,2)</f>
        <v>0</v>
      </c>
      <c r="K396" s="98" t="s">
        <v>364</v>
      </c>
      <c r="L396" s="54" t="str">
        <f t="shared" si="32"/>
        <v>B142Curb and Gutter (125 mm ht, Barrier, Integral, - 600mm width, 150mm Plain Concrete Pavement)SD-200m</v>
      </c>
    </row>
    <row r="397" spans="1:12" s="239" customFormat="1" ht="49.5" customHeight="1">
      <c r="A397" s="240" t="s">
        <v>327</v>
      </c>
      <c r="B397" s="8" t="s">
        <v>207</v>
      </c>
      <c r="C397" s="4" t="s">
        <v>635</v>
      </c>
      <c r="D397" s="5" t="s">
        <v>328</v>
      </c>
      <c r="E397" s="2" t="s">
        <v>143</v>
      </c>
      <c r="F397" s="17">
        <v>20</v>
      </c>
      <c r="G397" s="19">
        <v>63</v>
      </c>
      <c r="H397" s="33">
        <f>F397*ROUND(G397,2)</f>
        <v>1260</v>
      </c>
      <c r="I397" s="181"/>
      <c r="J397" s="301">
        <f>F397*ROUND(I397,2)</f>
        <v>0</v>
      </c>
      <c r="K397" s="98" t="s">
        <v>144</v>
      </c>
      <c r="L397" s="54" t="str">
        <f t="shared" si="32"/>
        <v>B143Curb and Gutter (125mm ht, Modified Barrier, Integral, - 600mm width, 150mm Plain Concrete Pavement)SD-200 SD-203Bm</v>
      </c>
    </row>
    <row r="398" spans="1:12" s="239" customFormat="1" ht="49.5" customHeight="1">
      <c r="A398" s="240" t="s">
        <v>370</v>
      </c>
      <c r="B398" s="8" t="s">
        <v>146</v>
      </c>
      <c r="C398" s="4" t="s">
        <v>617</v>
      </c>
      <c r="D398" s="5" t="s">
        <v>330</v>
      </c>
      <c r="E398" s="2" t="s">
        <v>143</v>
      </c>
      <c r="F398" s="17">
        <v>185</v>
      </c>
      <c r="G398" s="19">
        <v>55</v>
      </c>
      <c r="H398" s="33">
        <f>F398*ROUND(G398,2)</f>
        <v>10175</v>
      </c>
      <c r="I398" s="181"/>
      <c r="J398" s="301">
        <f>F398*ROUND(I398,2)</f>
        <v>0</v>
      </c>
      <c r="K398" s="98" t="s">
        <v>364</v>
      </c>
      <c r="L398" s="54" t="str">
        <f t="shared" si="32"/>
        <v>B144Curb and Gutter (40mm ht, Lip Curb, Integral, - 600mm width, 150mm Plain Concrete Pavement)SD-200m</v>
      </c>
    </row>
    <row r="399" spans="1:12" s="239" customFormat="1" ht="49.5" customHeight="1">
      <c r="A399" s="240" t="s">
        <v>329</v>
      </c>
      <c r="B399" s="8" t="s">
        <v>366</v>
      </c>
      <c r="C399" s="4" t="s">
        <v>616</v>
      </c>
      <c r="D399" s="5" t="s">
        <v>330</v>
      </c>
      <c r="E399" s="2" t="s">
        <v>143</v>
      </c>
      <c r="F399" s="17">
        <v>15</v>
      </c>
      <c r="G399" s="19">
        <v>55</v>
      </c>
      <c r="H399" s="33">
        <f>F399*ROUND(G399,2)</f>
        <v>825</v>
      </c>
      <c r="I399" s="181"/>
      <c r="J399" s="301">
        <f>F399*ROUND(I399,2)</f>
        <v>0</v>
      </c>
      <c r="K399" s="98" t="s">
        <v>331</v>
      </c>
      <c r="L399" s="54" t="str">
        <f t="shared" si="32"/>
        <v>B145Curb and Gutter (Ramp Curb, Integral, - 600mm width, 150mm Plain Concrete Pavement)SD-200m</v>
      </c>
    </row>
    <row r="400" spans="1:12" s="238" customFormat="1" ht="34.5" customHeight="1">
      <c r="A400" s="240" t="s">
        <v>284</v>
      </c>
      <c r="B400" s="3" t="s">
        <v>540</v>
      </c>
      <c r="C400" s="4" t="s">
        <v>286</v>
      </c>
      <c r="D400" s="5" t="s">
        <v>274</v>
      </c>
      <c r="E400" s="2"/>
      <c r="F400" s="6"/>
      <c r="G400" s="7" t="s">
        <v>2</v>
      </c>
      <c r="H400" s="33"/>
      <c r="I400" s="162"/>
      <c r="J400" s="301"/>
      <c r="K400" s="76" t="s">
        <v>287</v>
      </c>
      <c r="L400" s="54" t="str">
        <f t="shared" si="32"/>
        <v>B154Concrete Curb RenewalCW 3240-R4</v>
      </c>
    </row>
    <row r="401" spans="1:12" s="238" customFormat="1" ht="34.5" customHeight="1">
      <c r="A401" s="240" t="s">
        <v>288</v>
      </c>
      <c r="B401" s="8" t="s">
        <v>60</v>
      </c>
      <c r="C401" s="4" t="s">
        <v>372</v>
      </c>
      <c r="D401" s="5" t="s">
        <v>289</v>
      </c>
      <c r="E401" s="2"/>
      <c r="F401" s="6"/>
      <c r="G401" s="7"/>
      <c r="H401" s="33">
        <f>F401*ROUND(G401,2)</f>
        <v>0</v>
      </c>
      <c r="I401" s="162"/>
      <c r="J401" s="301">
        <f>F401*ROUND(I401,2)</f>
        <v>0</v>
      </c>
      <c r="K401" s="99" t="s">
        <v>290</v>
      </c>
      <c r="L401" s="54" t="str">
        <f t="shared" si="32"/>
        <v>B155Barrier (150mm ht, Dowelled)SD-205,SD206A</v>
      </c>
    </row>
    <row r="402" spans="1:12" s="238" customFormat="1" ht="34.5" customHeight="1">
      <c r="A402" s="240" t="s">
        <v>291</v>
      </c>
      <c r="B402" s="9"/>
      <c r="C402" s="4" t="s">
        <v>292</v>
      </c>
      <c r="D402" s="5"/>
      <c r="E402" s="2" t="s">
        <v>143</v>
      </c>
      <c r="F402" s="6">
        <v>10</v>
      </c>
      <c r="G402" s="7">
        <v>43</v>
      </c>
      <c r="H402" s="33">
        <f>F402*ROUND(G402,2)</f>
        <v>430</v>
      </c>
      <c r="I402" s="181"/>
      <c r="J402" s="301">
        <f>F402*ROUND(I402,2)</f>
        <v>0</v>
      </c>
      <c r="K402" s="75"/>
      <c r="L402" s="54" t="str">
        <f t="shared" si="32"/>
        <v>B156a) 3 m and lessm</v>
      </c>
    </row>
    <row r="403" spans="1:12" s="242" customFormat="1" ht="34.5" customHeight="1">
      <c r="A403" s="241"/>
      <c r="B403" s="29" t="s">
        <v>118</v>
      </c>
      <c r="C403" s="11" t="s">
        <v>334</v>
      </c>
      <c r="D403" s="12" t="s">
        <v>623</v>
      </c>
      <c r="E403" s="13" t="s">
        <v>143</v>
      </c>
      <c r="F403" s="14">
        <v>10</v>
      </c>
      <c r="G403" s="18">
        <f>40+10</f>
        <v>50</v>
      </c>
      <c r="H403" s="33">
        <f>F403*ROUND(G403,2)</f>
        <v>500</v>
      </c>
      <c r="I403" s="182"/>
      <c r="J403" s="301">
        <f>F403*ROUND(I403,2)</f>
        <v>0</v>
      </c>
      <c r="K403" s="77" t="s">
        <v>311</v>
      </c>
      <c r="L403" s="52" t="str">
        <f t="shared" si="32"/>
        <v>Ramp CurbSD-229Cm</v>
      </c>
    </row>
    <row r="404" spans="1:12" s="238" customFormat="1" ht="34.5" customHeight="1">
      <c r="A404" s="240" t="s">
        <v>108</v>
      </c>
      <c r="B404" s="3" t="s">
        <v>541</v>
      </c>
      <c r="C404" s="4" t="s">
        <v>110</v>
      </c>
      <c r="D404" s="5" t="s">
        <v>111</v>
      </c>
      <c r="E404" s="80"/>
      <c r="F404" s="6"/>
      <c r="G404" s="7"/>
      <c r="H404" s="33"/>
      <c r="I404" s="162"/>
      <c r="J404" s="301"/>
      <c r="K404" s="75" t="s">
        <v>112</v>
      </c>
      <c r="L404" s="54" t="str">
        <f t="shared" si="32"/>
        <v>B190Construction of Asphaltic Concrete OverlayCW 3410-R5</v>
      </c>
    </row>
    <row r="405" spans="1:12" s="238" customFormat="1" ht="34.5" customHeight="1">
      <c r="A405" s="240" t="s">
        <v>113</v>
      </c>
      <c r="B405" s="8" t="s">
        <v>60</v>
      </c>
      <c r="C405" s="4" t="s">
        <v>114</v>
      </c>
      <c r="D405" s="5"/>
      <c r="E405" s="2"/>
      <c r="F405" s="6"/>
      <c r="G405" s="7"/>
      <c r="H405" s="33"/>
      <c r="I405" s="162"/>
      <c r="J405" s="301"/>
      <c r="K405" s="75"/>
      <c r="L405" s="54" t="str">
        <f t="shared" si="32"/>
        <v>B191Main Line Paving</v>
      </c>
    </row>
    <row r="406" spans="1:12" s="238" customFormat="1" ht="34.5" customHeight="1">
      <c r="A406" s="240" t="s">
        <v>116</v>
      </c>
      <c r="B406" s="9"/>
      <c r="C406" s="4" t="s">
        <v>121</v>
      </c>
      <c r="D406" s="5"/>
      <c r="E406" s="2" t="s">
        <v>61</v>
      </c>
      <c r="F406" s="6">
        <v>790</v>
      </c>
      <c r="G406" s="7">
        <v>57</v>
      </c>
      <c r="H406" s="33">
        <f aca="true" t="shared" si="33" ref="H406:H414">F406*ROUND(G406,2)</f>
        <v>45030</v>
      </c>
      <c r="I406" s="181"/>
      <c r="J406" s="301">
        <f aca="true" t="shared" si="34" ref="J406:J414">F406*ROUND(I406,2)</f>
        <v>0</v>
      </c>
      <c r="K406" s="75"/>
      <c r="L406" s="54" t="str">
        <f t="shared" si="32"/>
        <v>B193a) Type IAtonne</v>
      </c>
    </row>
    <row r="407" spans="1:12" s="238" customFormat="1" ht="34.5" customHeight="1">
      <c r="A407" s="240" t="s">
        <v>117</v>
      </c>
      <c r="B407" s="8" t="s">
        <v>118</v>
      </c>
      <c r="C407" s="4" t="s">
        <v>119</v>
      </c>
      <c r="D407" s="5"/>
      <c r="E407" s="2"/>
      <c r="F407" s="6"/>
      <c r="G407" s="7"/>
      <c r="H407" s="33"/>
      <c r="I407" s="162"/>
      <c r="J407" s="301"/>
      <c r="K407" s="75"/>
      <c r="L407" s="54" t="str">
        <f>CLEAN(CONCATENATE(TRIM(A407),TRIM(C407),TRIM(D407),TRIM(E407)))</f>
        <v>B194Tie-ins and Approaches</v>
      </c>
    </row>
    <row r="408" spans="1:12" s="238" customFormat="1" ht="34.5" customHeight="1">
      <c r="A408" s="240" t="s">
        <v>122</v>
      </c>
      <c r="B408" s="9"/>
      <c r="C408" s="4" t="s">
        <v>428</v>
      </c>
      <c r="D408" s="5"/>
      <c r="E408" s="2" t="s">
        <v>61</v>
      </c>
      <c r="F408" s="6">
        <v>80</v>
      </c>
      <c r="G408" s="7">
        <v>90</v>
      </c>
      <c r="H408" s="33">
        <f>F408*ROUND(G408,2)</f>
        <v>7200</v>
      </c>
      <c r="I408" s="181"/>
      <c r="J408" s="301">
        <f>F408*ROUND(I408,2)</f>
        <v>0</v>
      </c>
      <c r="K408" s="75"/>
      <c r="L408" s="54" t="str">
        <f>CLEAN(CONCATENATE(TRIM(A408),TRIM(C408),TRIM(D408),TRIM(E408)))</f>
        <v>B197b) Type IItonne</v>
      </c>
    </row>
    <row r="409" spans="1:12" s="115" customFormat="1" ht="34.5" customHeight="1">
      <c r="A409" s="240" t="s">
        <v>123</v>
      </c>
      <c r="B409" s="3" t="s">
        <v>542</v>
      </c>
      <c r="C409" s="4" t="s">
        <v>124</v>
      </c>
      <c r="D409" s="5" t="s">
        <v>125</v>
      </c>
      <c r="E409" s="2"/>
      <c r="F409" s="6"/>
      <c r="G409" s="7" t="s">
        <v>2</v>
      </c>
      <c r="H409" s="33"/>
      <c r="I409" s="162"/>
      <c r="J409" s="301"/>
      <c r="K409" s="75"/>
      <c r="L409" s="54" t="str">
        <f t="shared" si="32"/>
        <v>B200Planing of PavementCW 3450-R3</v>
      </c>
    </row>
    <row r="410" spans="1:12" s="80" customFormat="1" ht="34.5" customHeight="1">
      <c r="A410" s="240" t="s">
        <v>126</v>
      </c>
      <c r="B410" s="8" t="s">
        <v>60</v>
      </c>
      <c r="C410" s="4" t="s">
        <v>127</v>
      </c>
      <c r="D410" s="5" t="s">
        <v>2</v>
      </c>
      <c r="E410" s="2" t="s">
        <v>55</v>
      </c>
      <c r="F410" s="6">
        <v>575</v>
      </c>
      <c r="G410" s="7">
        <v>10</v>
      </c>
      <c r="H410" s="33">
        <f>F410*ROUND(G410,2)</f>
        <v>5750</v>
      </c>
      <c r="I410" s="181"/>
      <c r="J410" s="301">
        <f>F410*ROUND(I410,2)</f>
        <v>0</v>
      </c>
      <c r="K410" s="75" t="s">
        <v>128</v>
      </c>
      <c r="L410" s="54" t="str">
        <f t="shared" si="32"/>
        <v>B2010 - 50 mm Depth (Asphalt)m²</v>
      </c>
    </row>
    <row r="411" spans="1:12" s="264" customFormat="1" ht="39.75" customHeight="1">
      <c r="A411" s="243" t="s">
        <v>345</v>
      </c>
      <c r="B411" s="44" t="s">
        <v>543</v>
      </c>
      <c r="C411" s="37" t="s">
        <v>346</v>
      </c>
      <c r="D411" s="38" t="s">
        <v>625</v>
      </c>
      <c r="E411" s="39" t="s">
        <v>55</v>
      </c>
      <c r="F411" s="43">
        <v>2615</v>
      </c>
      <c r="G411" s="78">
        <v>3.5</v>
      </c>
      <c r="H411" s="41">
        <f t="shared" si="33"/>
        <v>9152.5</v>
      </c>
      <c r="I411" s="183"/>
      <c r="J411" s="304">
        <f t="shared" si="34"/>
        <v>0</v>
      </c>
      <c r="K411" s="100" t="s">
        <v>347</v>
      </c>
      <c r="L411" s="244" t="str">
        <f t="shared" si="32"/>
        <v>B205Moisture Barrier/Stress Absorption Geotextile FabricE9m²</v>
      </c>
    </row>
    <row r="412" spans="1:12" s="238" customFormat="1" ht="34.5" customHeight="1">
      <c r="A412" s="53" t="s">
        <v>337</v>
      </c>
      <c r="B412" s="3" t="s">
        <v>544</v>
      </c>
      <c r="C412" s="4" t="s">
        <v>338</v>
      </c>
      <c r="D412" s="5" t="s">
        <v>341</v>
      </c>
      <c r="E412" s="2" t="s">
        <v>55</v>
      </c>
      <c r="F412" s="6">
        <v>300</v>
      </c>
      <c r="G412" s="7">
        <v>30</v>
      </c>
      <c r="H412" s="33">
        <f t="shared" si="33"/>
        <v>9000</v>
      </c>
      <c r="I412" s="181"/>
      <c r="J412" s="301">
        <f t="shared" si="34"/>
        <v>0</v>
      </c>
      <c r="K412" s="75"/>
      <c r="L412" s="54" t="str">
        <f t="shared" si="32"/>
        <v>B207Pavement PatchingE10m²</v>
      </c>
    </row>
    <row r="413" spans="1:12" s="238" customFormat="1" ht="34.5" customHeight="1">
      <c r="A413" s="53" t="s">
        <v>339</v>
      </c>
      <c r="B413" s="3" t="s">
        <v>545</v>
      </c>
      <c r="C413" s="4" t="s">
        <v>340</v>
      </c>
      <c r="D413" s="5" t="s">
        <v>626</v>
      </c>
      <c r="E413" s="2" t="s">
        <v>55</v>
      </c>
      <c r="F413" s="17">
        <v>2440</v>
      </c>
      <c r="G413" s="19">
        <v>3</v>
      </c>
      <c r="H413" s="33">
        <f t="shared" si="33"/>
        <v>7320</v>
      </c>
      <c r="I413" s="181"/>
      <c r="J413" s="301">
        <f t="shared" si="34"/>
        <v>0</v>
      </c>
      <c r="K413" s="75" t="s">
        <v>342</v>
      </c>
      <c r="L413" s="54" t="str">
        <f t="shared" si="32"/>
        <v>B208Cracking and Seating PavementE8m²</v>
      </c>
    </row>
    <row r="414" spans="1:12" s="238" customFormat="1" ht="34.5" customHeight="1">
      <c r="A414" s="53" t="s">
        <v>343</v>
      </c>
      <c r="B414" s="3" t="s">
        <v>546</v>
      </c>
      <c r="C414" s="4" t="s">
        <v>344</v>
      </c>
      <c r="D414" s="5" t="s">
        <v>626</v>
      </c>
      <c r="E414" s="2" t="s">
        <v>143</v>
      </c>
      <c r="F414" s="17">
        <v>600</v>
      </c>
      <c r="G414" s="19">
        <v>6</v>
      </c>
      <c r="H414" s="33">
        <f t="shared" si="33"/>
        <v>3600</v>
      </c>
      <c r="I414" s="181"/>
      <c r="J414" s="301">
        <f t="shared" si="34"/>
        <v>0</v>
      </c>
      <c r="K414" s="75"/>
      <c r="L414" s="54" t="str">
        <f t="shared" si="32"/>
        <v>B209Partial Depth Saw-CuttingE8m</v>
      </c>
    </row>
    <row r="415" spans="1:10" ht="34.5" customHeight="1">
      <c r="A415" s="235"/>
      <c r="B415" s="83"/>
      <c r="C415" s="25" t="s">
        <v>21</v>
      </c>
      <c r="D415" s="68"/>
      <c r="E415" s="69"/>
      <c r="F415" s="69"/>
      <c r="G415" s="69"/>
      <c r="H415" s="70"/>
      <c r="I415" s="161"/>
      <c r="J415" s="300"/>
    </row>
    <row r="416" spans="1:12" s="239" customFormat="1" ht="34.5" customHeight="1">
      <c r="A416" s="53" t="s">
        <v>150</v>
      </c>
      <c r="B416" s="3" t="s">
        <v>547</v>
      </c>
      <c r="C416" s="4" t="s">
        <v>152</v>
      </c>
      <c r="D416" s="5" t="s">
        <v>153</v>
      </c>
      <c r="E416" s="2" t="s">
        <v>143</v>
      </c>
      <c r="F416" s="17">
        <v>750</v>
      </c>
      <c r="G416" s="19">
        <v>3</v>
      </c>
      <c r="H416" s="33">
        <f>F416*ROUND(G416,2)</f>
        <v>2250</v>
      </c>
      <c r="I416" s="181"/>
      <c r="J416" s="301">
        <f>F416*ROUND(I416,2)</f>
        <v>0</v>
      </c>
      <c r="K416" s="75" t="s">
        <v>154</v>
      </c>
      <c r="L416" s="54" t="str">
        <f>CLEAN(CONCATENATE(TRIM(A416),TRIM(C416),TRIM(D416),TRIM(E416)))</f>
        <v>D006Reflective Crack MaintenanceCW 3250-R5m</v>
      </c>
    </row>
    <row r="417" spans="1:10" ht="39.75" customHeight="1">
      <c r="A417" s="246"/>
      <c r="B417" s="83"/>
      <c r="C417" s="25" t="s">
        <v>22</v>
      </c>
      <c r="D417" s="84"/>
      <c r="E417" s="69"/>
      <c r="F417" s="69"/>
      <c r="G417" s="69"/>
      <c r="H417" s="70"/>
      <c r="I417" s="165"/>
      <c r="J417" s="305"/>
    </row>
    <row r="418" spans="1:12" s="236" customFormat="1" ht="34.5" customHeight="1">
      <c r="A418" s="50" t="s">
        <v>155</v>
      </c>
      <c r="B418" s="15" t="s">
        <v>548</v>
      </c>
      <c r="C418" s="11" t="s">
        <v>157</v>
      </c>
      <c r="D418" s="12" t="s">
        <v>614</v>
      </c>
      <c r="E418" s="13"/>
      <c r="F418" s="16"/>
      <c r="G418" s="18"/>
      <c r="H418" s="33"/>
      <c r="I418" s="164"/>
      <c r="J418" s="301"/>
      <c r="K418" s="77" t="s">
        <v>158</v>
      </c>
      <c r="L418" s="52" t="str">
        <f>CLEAN(CONCATENATE(TRIM(A418),TRIM(C418),TRIM(D418),TRIM(E418)))</f>
        <v>E003Catch BasinCW 2130-R8</v>
      </c>
    </row>
    <row r="419" spans="1:12" s="239" customFormat="1" ht="34.5" customHeight="1">
      <c r="A419" s="53" t="s">
        <v>159</v>
      </c>
      <c r="B419" s="8" t="s">
        <v>60</v>
      </c>
      <c r="C419" s="4" t="s">
        <v>160</v>
      </c>
      <c r="D419" s="5"/>
      <c r="E419" s="2" t="s">
        <v>161</v>
      </c>
      <c r="F419" s="17">
        <v>1</v>
      </c>
      <c r="G419" s="7">
        <v>2000</v>
      </c>
      <c r="H419" s="33">
        <f>F419*ROUND(G419,2)</f>
        <v>2000</v>
      </c>
      <c r="I419" s="181"/>
      <c r="J419" s="301">
        <f>F419*ROUND(I419,2)</f>
        <v>0</v>
      </c>
      <c r="K419" s="75" t="s">
        <v>162</v>
      </c>
      <c r="L419" s="54" t="str">
        <f>CLEAN(CONCATENATE(TRIM(A419),TRIM(C419),TRIM(D419),TRIM(E419)))</f>
        <v>E004SD-024each</v>
      </c>
    </row>
    <row r="420" spans="1:12" s="239" customFormat="1" ht="34.5" customHeight="1">
      <c r="A420" s="53" t="s">
        <v>159</v>
      </c>
      <c r="B420" s="8" t="s">
        <v>118</v>
      </c>
      <c r="C420" s="4" t="s">
        <v>414</v>
      </c>
      <c r="D420" s="5"/>
      <c r="E420" s="2" t="s">
        <v>161</v>
      </c>
      <c r="F420" s="17">
        <v>1</v>
      </c>
      <c r="G420" s="7">
        <v>2000</v>
      </c>
      <c r="H420" s="33">
        <f>F420*ROUND(G420,2)</f>
        <v>2000</v>
      </c>
      <c r="I420" s="181"/>
      <c r="J420" s="301">
        <f>F420*ROUND(I420,2)</f>
        <v>0</v>
      </c>
      <c r="K420" s="75" t="s">
        <v>162</v>
      </c>
      <c r="L420" s="54" t="str">
        <f>CLEAN(CONCATENATE(TRIM(A420),TRIM(C420),TRIM(D420),TRIM(E420)))</f>
        <v>E004SD-024 (1200 Deep)each</v>
      </c>
    </row>
    <row r="421" spans="1:12" s="114" customFormat="1" ht="38.25">
      <c r="A421" s="50"/>
      <c r="B421" s="15" t="s">
        <v>621</v>
      </c>
      <c r="C421" s="11" t="s">
        <v>618</v>
      </c>
      <c r="D421" s="12" t="s">
        <v>614</v>
      </c>
      <c r="E421" s="13"/>
      <c r="F421" s="16"/>
      <c r="G421" s="18"/>
      <c r="H421" s="51"/>
      <c r="I421" s="169"/>
      <c r="J421" s="302"/>
      <c r="K421" s="77" t="s">
        <v>619</v>
      </c>
      <c r="L421" s="52" t="str">
        <f>CLEAN(CONCATENATE(TRIM(A421),TRIM(C421),TRIM(D421),TRIM(E421)))</f>
        <v>Remove and Replace Existing Catch BasinCW 2130-R8</v>
      </c>
    </row>
    <row r="422" spans="1:12" s="115" customFormat="1" ht="29.25" customHeight="1">
      <c r="A422" s="53"/>
      <c r="B422" s="8" t="s">
        <v>60</v>
      </c>
      <c r="C422" s="4" t="s">
        <v>160</v>
      </c>
      <c r="D422" s="5"/>
      <c r="E422" s="2" t="s">
        <v>161</v>
      </c>
      <c r="F422" s="17">
        <v>2</v>
      </c>
      <c r="G422" s="7">
        <v>2000</v>
      </c>
      <c r="H422" s="51">
        <f>F422*ROUND(G422,2)</f>
        <v>4000</v>
      </c>
      <c r="I422" s="185"/>
      <c r="J422" s="302">
        <f>F422*ROUND(I422,2)</f>
        <v>0</v>
      </c>
      <c r="K422" s="75" t="s">
        <v>162</v>
      </c>
      <c r="L422" s="54" t="str">
        <f>CLEAN(CONCATENATE(TRIM(A422),TRIM(C422),TRIM(D422),TRIM(E422)))</f>
        <v>SD-024each</v>
      </c>
    </row>
    <row r="423" spans="1:12" s="236" customFormat="1" ht="34.5" customHeight="1">
      <c r="A423" s="50" t="s">
        <v>317</v>
      </c>
      <c r="B423" s="15" t="s">
        <v>549</v>
      </c>
      <c r="C423" s="11" t="s">
        <v>319</v>
      </c>
      <c r="D423" s="12" t="s">
        <v>614</v>
      </c>
      <c r="E423" s="13"/>
      <c r="F423" s="16"/>
      <c r="G423" s="18"/>
      <c r="H423" s="33"/>
      <c r="I423" s="164"/>
      <c r="J423" s="301"/>
      <c r="K423" s="77" t="s">
        <v>320</v>
      </c>
      <c r="L423" s="52" t="str">
        <f aca="true" t="shared" si="35" ref="L423:L428">CLEAN(CONCATENATE(TRIM(A423),TRIM(C423),TRIM(D423),TRIM(E423)))</f>
        <v>E006Catch PitCW 2130-R8</v>
      </c>
    </row>
    <row r="424" spans="1:12" s="239" customFormat="1" ht="34.5" customHeight="1">
      <c r="A424" s="53" t="s">
        <v>321</v>
      </c>
      <c r="B424" s="8" t="s">
        <v>60</v>
      </c>
      <c r="C424" s="4" t="s">
        <v>322</v>
      </c>
      <c r="D424" s="5"/>
      <c r="E424" s="2" t="s">
        <v>161</v>
      </c>
      <c r="F424" s="17">
        <v>2</v>
      </c>
      <c r="G424" s="7">
        <v>1500</v>
      </c>
      <c r="H424" s="33">
        <f>F424*ROUND(G424,2)</f>
        <v>3000</v>
      </c>
      <c r="I424" s="181"/>
      <c r="J424" s="301">
        <f>F424*ROUND(I424,2)</f>
        <v>0</v>
      </c>
      <c r="K424" s="75" t="s">
        <v>162</v>
      </c>
      <c r="L424" s="54" t="str">
        <f t="shared" si="35"/>
        <v>E007SD-023each</v>
      </c>
    </row>
    <row r="425" spans="1:12" s="80" customFormat="1" ht="34.5" customHeight="1">
      <c r="A425" s="53" t="s">
        <v>323</v>
      </c>
      <c r="B425" s="3" t="s">
        <v>550</v>
      </c>
      <c r="C425" s="4" t="s">
        <v>325</v>
      </c>
      <c r="D425" s="5" t="s">
        <v>614</v>
      </c>
      <c r="E425" s="2" t="s">
        <v>143</v>
      </c>
      <c r="F425" s="17">
        <v>25</v>
      </c>
      <c r="G425" s="19">
        <v>200</v>
      </c>
      <c r="H425" s="33">
        <f>F425*ROUND(G425,2)</f>
        <v>5000</v>
      </c>
      <c r="I425" s="181"/>
      <c r="J425" s="301">
        <f>F425*ROUND(I425,2)</f>
        <v>0</v>
      </c>
      <c r="K425" s="75" t="s">
        <v>326</v>
      </c>
      <c r="L425" s="54" t="str">
        <f t="shared" si="35"/>
        <v>E012Catch Pit Connection PipeCW 2130-R8m</v>
      </c>
    </row>
    <row r="426" spans="1:12" s="248" customFormat="1" ht="39.75" customHeight="1">
      <c r="A426" s="53" t="s">
        <v>171</v>
      </c>
      <c r="B426" s="3" t="s">
        <v>551</v>
      </c>
      <c r="C426" s="20" t="s">
        <v>173</v>
      </c>
      <c r="D426" s="5" t="s">
        <v>614</v>
      </c>
      <c r="E426" s="2"/>
      <c r="F426" s="17"/>
      <c r="G426" s="19"/>
      <c r="H426" s="33"/>
      <c r="I426" s="162"/>
      <c r="J426" s="301"/>
      <c r="K426" s="75"/>
      <c r="L426" s="54" t="str">
        <f t="shared" si="35"/>
        <v>E023Replacing Existing Manhole Frames &amp; CoversCW 2130-R8</v>
      </c>
    </row>
    <row r="427" spans="1:12" s="238" customFormat="1" ht="34.5" customHeight="1">
      <c r="A427" s="53" t="s">
        <v>174</v>
      </c>
      <c r="B427" s="8" t="s">
        <v>60</v>
      </c>
      <c r="C427" s="4" t="s">
        <v>175</v>
      </c>
      <c r="D427" s="5"/>
      <c r="E427" s="2" t="s">
        <v>161</v>
      </c>
      <c r="F427" s="17">
        <v>2</v>
      </c>
      <c r="G427" s="19">
        <v>225</v>
      </c>
      <c r="H427" s="33">
        <f>F427*ROUND(G427,2)</f>
        <v>450</v>
      </c>
      <c r="I427" s="181"/>
      <c r="J427" s="301">
        <f>F427*ROUND(I427,2)</f>
        <v>0</v>
      </c>
      <c r="K427" s="249" t="s">
        <v>115</v>
      </c>
      <c r="L427" s="54" t="str">
        <f t="shared" si="35"/>
        <v>E024AP-004 - Manhole Frameeach</v>
      </c>
    </row>
    <row r="428" spans="1:12" s="238" customFormat="1" ht="34.5" customHeight="1">
      <c r="A428" s="53" t="s">
        <v>176</v>
      </c>
      <c r="B428" s="8" t="s">
        <v>118</v>
      </c>
      <c r="C428" s="4" t="s">
        <v>177</v>
      </c>
      <c r="D428" s="5"/>
      <c r="E428" s="2" t="s">
        <v>161</v>
      </c>
      <c r="F428" s="17">
        <v>2</v>
      </c>
      <c r="G428" s="19">
        <v>200</v>
      </c>
      <c r="H428" s="33">
        <f>F428*ROUND(G428,2)</f>
        <v>400</v>
      </c>
      <c r="I428" s="181"/>
      <c r="J428" s="301">
        <f>F428*ROUND(I428,2)</f>
        <v>0</v>
      </c>
      <c r="K428" s="249" t="s">
        <v>115</v>
      </c>
      <c r="L428" s="54" t="str">
        <f t="shared" si="35"/>
        <v>E025AP-005 - Manhole Cover (Solid)each</v>
      </c>
    </row>
    <row r="429" spans="1:10" ht="34.5" customHeight="1">
      <c r="A429" s="235"/>
      <c r="B429" s="95"/>
      <c r="C429" s="25" t="s">
        <v>23</v>
      </c>
      <c r="D429" s="68"/>
      <c r="E429" s="94"/>
      <c r="F429" s="69"/>
      <c r="G429" s="69"/>
      <c r="H429" s="70"/>
      <c r="I429" s="161"/>
      <c r="J429" s="300"/>
    </row>
    <row r="430" spans="1:12" s="238" customFormat="1" ht="39.75" customHeight="1">
      <c r="A430" s="53" t="s">
        <v>194</v>
      </c>
      <c r="B430" s="3" t="s">
        <v>552</v>
      </c>
      <c r="C430" s="4" t="s">
        <v>196</v>
      </c>
      <c r="D430" s="5" t="s">
        <v>197</v>
      </c>
      <c r="E430" s="2" t="s">
        <v>161</v>
      </c>
      <c r="F430" s="17">
        <v>2</v>
      </c>
      <c r="G430" s="19">
        <v>250</v>
      </c>
      <c r="H430" s="33">
        <f>F430*ROUND(G430,2)</f>
        <v>500</v>
      </c>
      <c r="I430" s="181"/>
      <c r="J430" s="301">
        <f>F430*ROUND(I430,2)</f>
        <v>0</v>
      </c>
      <c r="K430" s="75" t="s">
        <v>198</v>
      </c>
      <c r="L430" s="54" t="str">
        <f aca="true" t="shared" si="36" ref="L430:L440">CLEAN(CONCATENATE(TRIM(A430),TRIM(C430),TRIM(D430),TRIM(E430)))</f>
        <v>F001Adjustment of Existing Catchbasins / ManholesCW 3210-R5each</v>
      </c>
    </row>
    <row r="431" spans="1:12" s="238" customFormat="1" ht="39.75" customHeight="1">
      <c r="A431" s="53" t="s">
        <v>306</v>
      </c>
      <c r="B431" s="3" t="s">
        <v>553</v>
      </c>
      <c r="C431" s="4" t="s">
        <v>308</v>
      </c>
      <c r="D431" s="5" t="s">
        <v>197</v>
      </c>
      <c r="E431" s="2" t="s">
        <v>309</v>
      </c>
      <c r="F431" s="17">
        <v>1</v>
      </c>
      <c r="G431" s="19">
        <v>700</v>
      </c>
      <c r="H431" s="33">
        <f>F431*ROUND(G431,2)</f>
        <v>700</v>
      </c>
      <c r="I431" s="181"/>
      <c r="J431" s="301">
        <f>F431*ROUND(I431,2)</f>
        <v>0</v>
      </c>
      <c r="K431" s="75"/>
      <c r="L431" s="54" t="str">
        <f t="shared" si="36"/>
        <v>F002Installation of Precast Concrete Ring SectionsCW 3210-R5vert. m</v>
      </c>
    </row>
    <row r="432" spans="1:12" s="239" customFormat="1" ht="34.5" customHeight="1">
      <c r="A432" s="53" t="s">
        <v>199</v>
      </c>
      <c r="B432" s="3" t="s">
        <v>554</v>
      </c>
      <c r="C432" s="4" t="s">
        <v>201</v>
      </c>
      <c r="D432" s="5" t="s">
        <v>197</v>
      </c>
      <c r="E432" s="2"/>
      <c r="F432" s="17"/>
      <c r="G432" s="19"/>
      <c r="H432" s="33"/>
      <c r="I432" s="162"/>
      <c r="J432" s="301"/>
      <c r="K432" s="75"/>
      <c r="L432" s="54" t="str">
        <f t="shared" si="36"/>
        <v>F003Installation of Cast Iron Lifter Ring InsertsCW 3210-R5</v>
      </c>
    </row>
    <row r="433" spans="1:12" s="238" customFormat="1" ht="34.5" customHeight="1">
      <c r="A433" s="53" t="s">
        <v>202</v>
      </c>
      <c r="B433" s="8" t="s">
        <v>60</v>
      </c>
      <c r="C433" s="4" t="s">
        <v>203</v>
      </c>
      <c r="D433" s="5"/>
      <c r="E433" s="2" t="s">
        <v>161</v>
      </c>
      <c r="F433" s="17">
        <v>2</v>
      </c>
      <c r="G433" s="19">
        <v>250</v>
      </c>
      <c r="H433" s="33">
        <f aca="true" t="shared" si="37" ref="H433:H440">F433*ROUND(G433,2)</f>
        <v>500</v>
      </c>
      <c r="I433" s="181"/>
      <c r="J433" s="301">
        <f aca="true" t="shared" si="38" ref="J433:J440">F433*ROUND(I433,2)</f>
        <v>0</v>
      </c>
      <c r="K433" s="75"/>
      <c r="L433" s="54" t="str">
        <f t="shared" si="36"/>
        <v>F00438mmeach</v>
      </c>
    </row>
    <row r="434" spans="1:12" s="238" customFormat="1" ht="34.5" customHeight="1">
      <c r="A434" s="53" t="s">
        <v>204</v>
      </c>
      <c r="B434" s="8" t="s">
        <v>118</v>
      </c>
      <c r="C434" s="4" t="s">
        <v>205</v>
      </c>
      <c r="D434" s="5"/>
      <c r="E434" s="2" t="s">
        <v>161</v>
      </c>
      <c r="F434" s="17">
        <v>1</v>
      </c>
      <c r="G434" s="19">
        <v>260</v>
      </c>
      <c r="H434" s="33">
        <f t="shared" si="37"/>
        <v>260</v>
      </c>
      <c r="I434" s="181"/>
      <c r="J434" s="301">
        <f t="shared" si="38"/>
        <v>0</v>
      </c>
      <c r="K434" s="75"/>
      <c r="L434" s="54" t="str">
        <f t="shared" si="36"/>
        <v>F00551mmeach</v>
      </c>
    </row>
    <row r="435" spans="1:12" s="238" customFormat="1" ht="34.5" customHeight="1">
      <c r="A435" s="53" t="s">
        <v>206</v>
      </c>
      <c r="B435" s="8" t="s">
        <v>207</v>
      </c>
      <c r="C435" s="4" t="s">
        <v>208</v>
      </c>
      <c r="D435" s="5"/>
      <c r="E435" s="2" t="s">
        <v>161</v>
      </c>
      <c r="F435" s="17">
        <v>1</v>
      </c>
      <c r="G435" s="19">
        <v>270</v>
      </c>
      <c r="H435" s="33">
        <f t="shared" si="37"/>
        <v>270</v>
      </c>
      <c r="I435" s="181"/>
      <c r="J435" s="301">
        <f t="shared" si="38"/>
        <v>0</v>
      </c>
      <c r="K435" s="75"/>
      <c r="L435" s="54" t="str">
        <f t="shared" si="36"/>
        <v>F00664mmeach</v>
      </c>
    </row>
    <row r="436" spans="1:12" s="238" customFormat="1" ht="34.5" customHeight="1">
      <c r="A436" s="53" t="s">
        <v>209</v>
      </c>
      <c r="B436" s="8" t="s">
        <v>146</v>
      </c>
      <c r="C436" s="4" t="s">
        <v>210</v>
      </c>
      <c r="D436" s="5"/>
      <c r="E436" s="2" t="s">
        <v>161</v>
      </c>
      <c r="F436" s="17">
        <v>2</v>
      </c>
      <c r="G436" s="19">
        <v>280</v>
      </c>
      <c r="H436" s="33">
        <f t="shared" si="37"/>
        <v>560</v>
      </c>
      <c r="I436" s="181"/>
      <c r="J436" s="301">
        <f t="shared" si="38"/>
        <v>0</v>
      </c>
      <c r="K436" s="75"/>
      <c r="L436" s="54" t="str">
        <f t="shared" si="36"/>
        <v>F00776mmeach</v>
      </c>
    </row>
    <row r="437" spans="1:12" s="259" customFormat="1" ht="39.75" customHeight="1">
      <c r="A437" s="250" t="s">
        <v>211</v>
      </c>
      <c r="B437" s="44" t="s">
        <v>555</v>
      </c>
      <c r="C437" s="37" t="s">
        <v>213</v>
      </c>
      <c r="D437" s="38" t="s">
        <v>197</v>
      </c>
      <c r="E437" s="39" t="s">
        <v>161</v>
      </c>
      <c r="F437" s="43">
        <v>3</v>
      </c>
      <c r="G437" s="85">
        <v>95</v>
      </c>
      <c r="H437" s="41">
        <f t="shared" si="37"/>
        <v>285</v>
      </c>
      <c r="I437" s="183"/>
      <c r="J437" s="304">
        <f t="shared" si="38"/>
        <v>0</v>
      </c>
      <c r="K437" s="79"/>
      <c r="L437" s="244" t="str">
        <f t="shared" si="36"/>
        <v>F009Adjustment of Existing Watermain Valve BoxesCW 3210-R5each</v>
      </c>
    </row>
    <row r="438" spans="1:12" s="239" customFormat="1" ht="39.75" customHeight="1">
      <c r="A438" s="53" t="s">
        <v>214</v>
      </c>
      <c r="B438" s="3" t="s">
        <v>556</v>
      </c>
      <c r="C438" s="4" t="s">
        <v>216</v>
      </c>
      <c r="D438" s="5" t="s">
        <v>197</v>
      </c>
      <c r="E438" s="2" t="s">
        <v>161</v>
      </c>
      <c r="F438" s="17">
        <v>1</v>
      </c>
      <c r="G438" s="19">
        <v>250</v>
      </c>
      <c r="H438" s="33">
        <f t="shared" si="37"/>
        <v>250</v>
      </c>
      <c r="I438" s="181"/>
      <c r="J438" s="301">
        <f t="shared" si="38"/>
        <v>0</v>
      </c>
      <c r="K438" s="75"/>
      <c r="L438" s="54" t="str">
        <f t="shared" si="36"/>
        <v>F010Installation of Watermain Valve Box Extendible Section InsertsCW 3210-R5each</v>
      </c>
    </row>
    <row r="439" spans="1:12" s="238" customFormat="1" ht="34.5" customHeight="1">
      <c r="A439" s="53" t="s">
        <v>217</v>
      </c>
      <c r="B439" s="3" t="s">
        <v>557</v>
      </c>
      <c r="C439" s="4" t="s">
        <v>219</v>
      </c>
      <c r="D439" s="5" t="s">
        <v>197</v>
      </c>
      <c r="E439" s="2" t="s">
        <v>161</v>
      </c>
      <c r="F439" s="17">
        <v>10</v>
      </c>
      <c r="G439" s="19">
        <v>55</v>
      </c>
      <c r="H439" s="33">
        <f t="shared" si="37"/>
        <v>550</v>
      </c>
      <c r="I439" s="181"/>
      <c r="J439" s="301">
        <f t="shared" si="38"/>
        <v>0</v>
      </c>
      <c r="K439" s="75" t="s">
        <v>220</v>
      </c>
      <c r="L439" s="54" t="str">
        <f t="shared" si="36"/>
        <v>F011Adjustment of Existing Curb Stop BoxesCW 3210-R5each</v>
      </c>
    </row>
    <row r="440" spans="1:12" s="238" customFormat="1" ht="34.5" customHeight="1">
      <c r="A440" s="53" t="s">
        <v>225</v>
      </c>
      <c r="B440" s="3" t="s">
        <v>558</v>
      </c>
      <c r="C440" s="4" t="s">
        <v>227</v>
      </c>
      <c r="D440" s="5" t="s">
        <v>197</v>
      </c>
      <c r="E440" s="2" t="s">
        <v>161</v>
      </c>
      <c r="F440" s="17">
        <v>5</v>
      </c>
      <c r="G440" s="19">
        <v>100</v>
      </c>
      <c r="H440" s="33">
        <f t="shared" si="37"/>
        <v>500</v>
      </c>
      <c r="I440" s="181"/>
      <c r="J440" s="301">
        <f t="shared" si="38"/>
        <v>0</v>
      </c>
      <c r="K440" s="75" t="s">
        <v>228</v>
      </c>
      <c r="L440" s="54" t="str">
        <f t="shared" si="36"/>
        <v>F018Supply of Curb Stop Box Extendible SectionsCW 3210-R5each</v>
      </c>
    </row>
    <row r="441" spans="1:10" ht="34.5" customHeight="1">
      <c r="A441" s="235"/>
      <c r="B441" s="67"/>
      <c r="C441" s="25" t="s">
        <v>24</v>
      </c>
      <c r="D441" s="68"/>
      <c r="E441" s="73"/>
      <c r="F441" s="68"/>
      <c r="G441" s="68"/>
      <c r="H441" s="74"/>
      <c r="I441" s="161"/>
      <c r="J441" s="300"/>
    </row>
    <row r="442" spans="1:12" s="239" customFormat="1" ht="34.5" customHeight="1">
      <c r="A442" s="240" t="s">
        <v>229</v>
      </c>
      <c r="B442" s="3" t="s">
        <v>620</v>
      </c>
      <c r="C442" s="4" t="s">
        <v>231</v>
      </c>
      <c r="D442" s="5" t="s">
        <v>232</v>
      </c>
      <c r="E442" s="2"/>
      <c r="F442" s="6"/>
      <c r="G442" s="7" t="s">
        <v>2</v>
      </c>
      <c r="H442" s="33"/>
      <c r="I442" s="163"/>
      <c r="J442" s="306"/>
      <c r="K442" s="75" t="s">
        <v>233</v>
      </c>
      <c r="L442" s="54" t="str">
        <f>CLEAN(CONCATENATE(TRIM(A442),TRIM(C442),TRIM(D442),TRIM(E442)))</f>
        <v>G001SoddingCW 3510-R7</v>
      </c>
    </row>
    <row r="443" spans="1:12" s="238" customFormat="1" ht="34.5" customHeight="1">
      <c r="A443" s="240" t="s">
        <v>234</v>
      </c>
      <c r="B443" s="8" t="s">
        <v>60</v>
      </c>
      <c r="C443" s="4" t="s">
        <v>235</v>
      </c>
      <c r="D443" s="5"/>
      <c r="E443" s="2" t="s">
        <v>55</v>
      </c>
      <c r="F443" s="6">
        <v>100</v>
      </c>
      <c r="G443" s="7">
        <v>7.5</v>
      </c>
      <c r="H443" s="33">
        <f>F443*ROUND(G443,2)</f>
        <v>750</v>
      </c>
      <c r="I443" s="181"/>
      <c r="J443" s="301">
        <f>F443*ROUND(I443,2)</f>
        <v>0</v>
      </c>
      <c r="K443" s="88"/>
      <c r="L443" s="54" t="str">
        <f>CLEAN(CONCATENATE(TRIM(A443),TRIM(C443),TRIM(D443),TRIM(E443)))</f>
        <v>G002width &lt; 600mmm²</v>
      </c>
    </row>
    <row r="444" spans="1:12" s="238" customFormat="1" ht="34.5" customHeight="1">
      <c r="A444" s="240" t="s">
        <v>236</v>
      </c>
      <c r="B444" s="8" t="s">
        <v>118</v>
      </c>
      <c r="C444" s="4" t="s">
        <v>237</v>
      </c>
      <c r="D444" s="5"/>
      <c r="E444" s="2" t="s">
        <v>55</v>
      </c>
      <c r="F444" s="6">
        <v>1140</v>
      </c>
      <c r="G444" s="7">
        <v>6</v>
      </c>
      <c r="H444" s="33">
        <f>F444*ROUND(G444,2)</f>
        <v>6840</v>
      </c>
      <c r="I444" s="181"/>
      <c r="J444" s="301">
        <f>F444*ROUND(I444,2)</f>
        <v>0</v>
      </c>
      <c r="K444" s="75"/>
      <c r="L444" s="54" t="str">
        <f>CLEAN(CONCATENATE(TRIM(A444),TRIM(C444),TRIM(D444),TRIM(E444)))</f>
        <v>G003width &gt; or = 600mmm²</v>
      </c>
    </row>
    <row r="445" spans="1:12" ht="34.5" customHeight="1" thickBot="1">
      <c r="A445" s="101"/>
      <c r="B445" s="89" t="str">
        <f>B375</f>
        <v>G</v>
      </c>
      <c r="C445" s="103" t="str">
        <f>C375</f>
        <v>Sutton Rd. Crack &amp; Seat Rehabilitation; Rothesay St. - Graduate Path</v>
      </c>
      <c r="D445" s="104"/>
      <c r="E445" s="105"/>
      <c r="F445" s="106"/>
      <c r="G445" s="101" t="s">
        <v>17</v>
      </c>
      <c r="H445" s="101">
        <f>SUM(H375:H444)</f>
        <v>169742.5</v>
      </c>
      <c r="I445" s="167" t="s">
        <v>17</v>
      </c>
      <c r="J445" s="316">
        <f>SUM(J375:J444)</f>
        <v>0</v>
      </c>
      <c r="K445" s="233"/>
      <c r="L445" s="233"/>
    </row>
    <row r="446" spans="1:12" ht="34.5" customHeight="1" thickTop="1">
      <c r="A446" s="265"/>
      <c r="B446" s="62" t="s">
        <v>42</v>
      </c>
      <c r="C446" s="63" t="s">
        <v>615</v>
      </c>
      <c r="F446" s="65"/>
      <c r="G446" s="65"/>
      <c r="H446" s="66"/>
      <c r="I446" s="170"/>
      <c r="J446" s="299"/>
      <c r="K446" s="233"/>
      <c r="L446" s="233"/>
    </row>
    <row r="447" spans="1:10" ht="34.5" customHeight="1">
      <c r="A447" s="235"/>
      <c r="B447" s="67"/>
      <c r="C447" s="24" t="s">
        <v>19</v>
      </c>
      <c r="D447" s="68"/>
      <c r="E447" s="94"/>
      <c r="F447" s="94"/>
      <c r="G447" s="94"/>
      <c r="H447" s="95"/>
      <c r="I447" s="161"/>
      <c r="J447" s="300"/>
    </row>
    <row r="448" spans="1:12" s="239" customFormat="1" ht="34.5" customHeight="1">
      <c r="A448" s="240" t="s">
        <v>47</v>
      </c>
      <c r="B448" s="3" t="s">
        <v>559</v>
      </c>
      <c r="C448" s="4" t="s">
        <v>374</v>
      </c>
      <c r="D448" s="5" t="s">
        <v>50</v>
      </c>
      <c r="E448" s="2" t="s">
        <v>51</v>
      </c>
      <c r="F448" s="6">
        <v>170</v>
      </c>
      <c r="G448" s="7">
        <v>11</v>
      </c>
      <c r="H448" s="33">
        <f>F448*ROUND(G448,2)</f>
        <v>1870</v>
      </c>
      <c r="I448" s="181"/>
      <c r="J448" s="301">
        <f>F448*ROUND(I448,2)</f>
        <v>0</v>
      </c>
      <c r="K448" s="75" t="s">
        <v>375</v>
      </c>
      <c r="L448" s="54" t="str">
        <f aca="true" t="shared" si="39" ref="L448:L454">CLEAN(CONCATENATE(TRIM(A448),TRIM(C448),TRIM(D448),TRIM(E448)))</f>
        <v>A003ExcavationCW 3110-R7m³</v>
      </c>
    </row>
    <row r="449" spans="1:12" s="238" customFormat="1" ht="34.5" customHeight="1">
      <c r="A449" s="53" t="s">
        <v>52</v>
      </c>
      <c r="B449" s="3" t="s">
        <v>560</v>
      </c>
      <c r="C449" s="4" t="s">
        <v>54</v>
      </c>
      <c r="D449" s="5" t="s">
        <v>50</v>
      </c>
      <c r="E449" s="2" t="s">
        <v>55</v>
      </c>
      <c r="F449" s="6">
        <v>50</v>
      </c>
      <c r="G449" s="7">
        <v>1.5</v>
      </c>
      <c r="H449" s="33">
        <f>F449*ROUND(G449,2)</f>
        <v>75</v>
      </c>
      <c r="I449" s="181"/>
      <c r="J449" s="301">
        <f>F449*ROUND(I449,2)</f>
        <v>0</v>
      </c>
      <c r="K449" s="237"/>
      <c r="L449" s="54" t="str">
        <f t="shared" si="39"/>
        <v>A004Sub-Grade CompactionCW 3110-R7m²</v>
      </c>
    </row>
    <row r="450" spans="1:12" s="239" customFormat="1" ht="34.5" customHeight="1">
      <c r="A450" s="53" t="s">
        <v>56</v>
      </c>
      <c r="B450" s="3" t="s">
        <v>561</v>
      </c>
      <c r="C450" s="4" t="s">
        <v>58</v>
      </c>
      <c r="D450" s="5" t="s">
        <v>50</v>
      </c>
      <c r="E450" s="2"/>
      <c r="F450" s="6"/>
      <c r="G450" s="7" t="s">
        <v>2</v>
      </c>
      <c r="H450" s="33"/>
      <c r="I450" s="162"/>
      <c r="J450" s="301"/>
      <c r="K450" s="72"/>
      <c r="L450" s="54" t="str">
        <f t="shared" si="39"/>
        <v>A007Crushed Sub-base MaterialCW 3110-R7</v>
      </c>
    </row>
    <row r="451" spans="1:12" s="239" customFormat="1" ht="34.5" customHeight="1">
      <c r="A451" s="53" t="s">
        <v>59</v>
      </c>
      <c r="B451" s="8" t="s">
        <v>385</v>
      </c>
      <c r="C451" s="4" t="s">
        <v>404</v>
      </c>
      <c r="D451" s="5" t="s">
        <v>2</v>
      </c>
      <c r="E451" s="2" t="s">
        <v>61</v>
      </c>
      <c r="F451" s="6">
        <v>110</v>
      </c>
      <c r="G451" s="7">
        <v>14</v>
      </c>
      <c r="H451" s="33">
        <f>F451*ROUND(G451,2)</f>
        <v>1540</v>
      </c>
      <c r="I451" s="181"/>
      <c r="J451" s="301">
        <f>F451*ROUND(I451,2)</f>
        <v>0</v>
      </c>
      <c r="K451" s="75" t="s">
        <v>386</v>
      </c>
      <c r="L451" s="54" t="str">
        <f t="shared" si="39"/>
        <v>A00850 mm - Limestonetonne</v>
      </c>
    </row>
    <row r="452" spans="1:12" s="267" customFormat="1" ht="34.5" customHeight="1">
      <c r="A452" s="53" t="s">
        <v>376</v>
      </c>
      <c r="B452" s="8" t="s">
        <v>118</v>
      </c>
      <c r="C452" s="4" t="s">
        <v>406</v>
      </c>
      <c r="D452" s="5" t="s">
        <v>2</v>
      </c>
      <c r="E452" s="2" t="s">
        <v>61</v>
      </c>
      <c r="F452" s="6">
        <v>250</v>
      </c>
      <c r="G452" s="204">
        <v>12</v>
      </c>
      <c r="H452" s="51">
        <f>F452*ROUND(G452,2)</f>
        <v>3000</v>
      </c>
      <c r="I452" s="185"/>
      <c r="J452" s="302">
        <f>F452*ROUND(I452,2)</f>
        <v>0</v>
      </c>
      <c r="K452" s="266" t="s">
        <v>634</v>
      </c>
      <c r="L452" s="54" t="str">
        <f t="shared" si="39"/>
        <v>A009150 mm - Limestonetonne</v>
      </c>
    </row>
    <row r="453" spans="1:12" s="238" customFormat="1" ht="34.5" customHeight="1">
      <c r="A453" s="240" t="s">
        <v>68</v>
      </c>
      <c r="B453" s="3" t="s">
        <v>562</v>
      </c>
      <c r="C453" s="4" t="s">
        <v>70</v>
      </c>
      <c r="D453" s="5" t="s">
        <v>50</v>
      </c>
      <c r="E453" s="2" t="s">
        <v>55</v>
      </c>
      <c r="F453" s="6">
        <v>500</v>
      </c>
      <c r="G453" s="7">
        <v>2</v>
      </c>
      <c r="H453" s="33">
        <f>F453*ROUND(G453,2)</f>
        <v>1000</v>
      </c>
      <c r="I453" s="181"/>
      <c r="J453" s="301">
        <f>F453*ROUND(I453,2)</f>
        <v>0</v>
      </c>
      <c r="K453" s="75" t="s">
        <v>314</v>
      </c>
      <c r="L453" s="54" t="str">
        <f t="shared" si="39"/>
        <v>A012Grading of BoulevardsCW 3110-R7m²</v>
      </c>
    </row>
    <row r="454" spans="1:12" s="238" customFormat="1" ht="34.5" customHeight="1">
      <c r="A454" s="53" t="s">
        <v>73</v>
      </c>
      <c r="B454" s="3" t="s">
        <v>563</v>
      </c>
      <c r="C454" s="4" t="s">
        <v>75</v>
      </c>
      <c r="D454" s="5" t="s">
        <v>76</v>
      </c>
      <c r="E454" s="2" t="s">
        <v>55</v>
      </c>
      <c r="F454" s="6">
        <v>170</v>
      </c>
      <c r="G454" s="7">
        <v>2.25</v>
      </c>
      <c r="H454" s="33">
        <f>F454*ROUND(G454,2)</f>
        <v>382.5</v>
      </c>
      <c r="I454" s="181"/>
      <c r="J454" s="301">
        <f>F454*ROUND(I454,2)</f>
        <v>0</v>
      </c>
      <c r="K454" s="72"/>
      <c r="L454" s="54" t="str">
        <f t="shared" si="39"/>
        <v>A022Separation/Reinforcement Geotextile FabricCW 3130-R1m²</v>
      </c>
    </row>
    <row r="455" spans="1:12" ht="34.5" customHeight="1">
      <c r="A455" s="268"/>
      <c r="B455" s="30"/>
      <c r="C455" s="25" t="s">
        <v>46</v>
      </c>
      <c r="D455" s="31"/>
      <c r="E455" s="1"/>
      <c r="F455" s="32"/>
      <c r="G455" s="32"/>
      <c r="H455" s="35"/>
      <c r="I455" s="269"/>
      <c r="J455" s="303"/>
      <c r="K455" s="238"/>
      <c r="L455" s="238"/>
    </row>
    <row r="456" spans="1:12" s="242" customFormat="1" ht="34.5" customHeight="1">
      <c r="A456" s="241" t="s">
        <v>238</v>
      </c>
      <c r="B456" s="15" t="s">
        <v>564</v>
      </c>
      <c r="C456" s="11" t="s">
        <v>240</v>
      </c>
      <c r="D456" s="12" t="s">
        <v>241</v>
      </c>
      <c r="E456" s="13"/>
      <c r="F456" s="14"/>
      <c r="G456" s="18" t="s">
        <v>2</v>
      </c>
      <c r="H456" s="33"/>
      <c r="I456" s="164"/>
      <c r="J456" s="301"/>
      <c r="K456" s="77" t="s">
        <v>242</v>
      </c>
      <c r="L456" s="52" t="str">
        <f aca="true" t="shared" si="40" ref="L456:L492">CLEAN(CONCATENATE(TRIM(A456),TRIM(C456),TRIM(D456),TRIM(E456)))</f>
        <v>B004Slab ReplacementCW 3230-R4</v>
      </c>
    </row>
    <row r="457" spans="1:12" s="238" customFormat="1" ht="34.5" customHeight="1">
      <c r="A457" s="240" t="s">
        <v>243</v>
      </c>
      <c r="B457" s="8" t="s">
        <v>60</v>
      </c>
      <c r="C457" s="4" t="s">
        <v>244</v>
      </c>
      <c r="D457" s="5" t="s">
        <v>2</v>
      </c>
      <c r="E457" s="2" t="s">
        <v>55</v>
      </c>
      <c r="F457" s="6">
        <v>250</v>
      </c>
      <c r="G457" s="7">
        <v>57</v>
      </c>
      <c r="H457" s="33">
        <f>F457*ROUND(G457,2)</f>
        <v>14250</v>
      </c>
      <c r="I457" s="181"/>
      <c r="J457" s="301">
        <f>F457*ROUND(I457,2)</f>
        <v>0</v>
      </c>
      <c r="K457" s="249" t="s">
        <v>72</v>
      </c>
      <c r="L457" s="54" t="str">
        <f t="shared" si="40"/>
        <v>B011200 mm Concrete Pavement (Reinforced)m²</v>
      </c>
    </row>
    <row r="458" spans="1:12" s="242" customFormat="1" ht="34.5" customHeight="1">
      <c r="A458" s="241" t="s">
        <v>245</v>
      </c>
      <c r="B458" s="15" t="s">
        <v>565</v>
      </c>
      <c r="C458" s="11" t="s">
        <v>247</v>
      </c>
      <c r="D458" s="12" t="s">
        <v>241</v>
      </c>
      <c r="E458" s="13"/>
      <c r="F458" s="14"/>
      <c r="G458" s="18" t="s">
        <v>2</v>
      </c>
      <c r="H458" s="33"/>
      <c r="I458" s="164"/>
      <c r="J458" s="301"/>
      <c r="K458" s="77" t="s">
        <v>242</v>
      </c>
      <c r="L458" s="52" t="str">
        <f t="shared" si="40"/>
        <v>B017Partial Slab PatchesCW 3230-R4</v>
      </c>
    </row>
    <row r="459" spans="1:12" s="238" customFormat="1" ht="34.5" customHeight="1">
      <c r="A459" s="240" t="s">
        <v>248</v>
      </c>
      <c r="B459" s="8" t="s">
        <v>60</v>
      </c>
      <c r="C459" s="4" t="s">
        <v>249</v>
      </c>
      <c r="D459" s="5" t="s">
        <v>2</v>
      </c>
      <c r="E459" s="2" t="s">
        <v>55</v>
      </c>
      <c r="F459" s="6">
        <v>35</v>
      </c>
      <c r="G459" s="7">
        <v>125</v>
      </c>
      <c r="H459" s="33">
        <f>F459*ROUND(G459,2)</f>
        <v>4375</v>
      </c>
      <c r="I459" s="181"/>
      <c r="J459" s="301">
        <f>F459*ROUND(I459,2)</f>
        <v>0</v>
      </c>
      <c r="K459" s="237"/>
      <c r="L459" s="54" t="str">
        <f t="shared" si="40"/>
        <v>B026200 mm Concrete Pavement (Type A)m²</v>
      </c>
    </row>
    <row r="460" spans="1:12" s="238" customFormat="1" ht="34.5" customHeight="1">
      <c r="A460" s="240" t="s">
        <v>250</v>
      </c>
      <c r="B460" s="8" t="s">
        <v>118</v>
      </c>
      <c r="C460" s="4" t="s">
        <v>251</v>
      </c>
      <c r="D460" s="5" t="s">
        <v>2</v>
      </c>
      <c r="E460" s="2" t="s">
        <v>55</v>
      </c>
      <c r="F460" s="6">
        <v>210</v>
      </c>
      <c r="G460" s="7">
        <v>92</v>
      </c>
      <c r="H460" s="33">
        <f>F460*ROUND(G460,2)</f>
        <v>19320</v>
      </c>
      <c r="I460" s="181"/>
      <c r="J460" s="301">
        <f>F460*ROUND(I460,2)</f>
        <v>0</v>
      </c>
      <c r="K460" s="237"/>
      <c r="L460" s="54" t="str">
        <f t="shared" si="40"/>
        <v>B027200 mm Concrete Pavement (Type B)m²</v>
      </c>
    </row>
    <row r="461" spans="1:12" s="238" customFormat="1" ht="34.5" customHeight="1">
      <c r="A461" s="240" t="s">
        <v>252</v>
      </c>
      <c r="B461" s="8" t="s">
        <v>207</v>
      </c>
      <c r="C461" s="4" t="s">
        <v>253</v>
      </c>
      <c r="D461" s="5" t="s">
        <v>2</v>
      </c>
      <c r="E461" s="2" t="s">
        <v>55</v>
      </c>
      <c r="F461" s="6">
        <v>20</v>
      </c>
      <c r="G461" s="7">
        <v>82</v>
      </c>
      <c r="H461" s="33">
        <f>F461*ROUND(G461,2)</f>
        <v>1640</v>
      </c>
      <c r="I461" s="181"/>
      <c r="J461" s="301">
        <f>F461*ROUND(I461,2)</f>
        <v>0</v>
      </c>
      <c r="K461" s="237"/>
      <c r="L461" s="54" t="str">
        <f t="shared" si="40"/>
        <v>B028200 mm Concrete Pavement (Type C)m²</v>
      </c>
    </row>
    <row r="462" spans="1:12" s="238" customFormat="1" ht="34.5" customHeight="1">
      <c r="A462" s="240" t="s">
        <v>254</v>
      </c>
      <c r="B462" s="8" t="s">
        <v>146</v>
      </c>
      <c r="C462" s="4" t="s">
        <v>255</v>
      </c>
      <c r="D462" s="5" t="s">
        <v>2</v>
      </c>
      <c r="E462" s="2" t="s">
        <v>55</v>
      </c>
      <c r="F462" s="6">
        <v>100</v>
      </c>
      <c r="G462" s="7">
        <v>75</v>
      </c>
      <c r="H462" s="33">
        <f>F462*ROUND(G462,2)</f>
        <v>7500</v>
      </c>
      <c r="I462" s="181"/>
      <c r="J462" s="301">
        <f>F462*ROUND(I462,2)</f>
        <v>0</v>
      </c>
      <c r="K462" s="237"/>
      <c r="L462" s="54" t="str">
        <f t="shared" si="40"/>
        <v>B029200 mm Concrete Pavement (Type D)m²</v>
      </c>
    </row>
    <row r="463" spans="1:12" s="238" customFormat="1" ht="34.5" customHeight="1">
      <c r="A463" s="240" t="s">
        <v>256</v>
      </c>
      <c r="B463" s="3" t="s">
        <v>566</v>
      </c>
      <c r="C463" s="4" t="s">
        <v>258</v>
      </c>
      <c r="D463" s="5" t="s">
        <v>241</v>
      </c>
      <c r="E463" s="2"/>
      <c r="F463" s="6"/>
      <c r="G463" s="7" t="s">
        <v>2</v>
      </c>
      <c r="H463" s="33"/>
      <c r="I463" s="162"/>
      <c r="J463" s="301"/>
      <c r="K463" s="237"/>
      <c r="L463" s="54" t="str">
        <f t="shared" si="40"/>
        <v>B094Drilled DowelsCW 3230-R4</v>
      </c>
    </row>
    <row r="464" spans="1:12" s="238" customFormat="1" ht="34.5" customHeight="1">
      <c r="A464" s="240" t="s">
        <v>259</v>
      </c>
      <c r="B464" s="8" t="s">
        <v>60</v>
      </c>
      <c r="C464" s="4" t="s">
        <v>260</v>
      </c>
      <c r="D464" s="5" t="s">
        <v>2</v>
      </c>
      <c r="E464" s="2" t="s">
        <v>161</v>
      </c>
      <c r="F464" s="6">
        <v>600</v>
      </c>
      <c r="G464" s="7">
        <v>8.5</v>
      </c>
      <c r="H464" s="33">
        <f>F464*ROUND(G464,2)</f>
        <v>5100</v>
      </c>
      <c r="I464" s="181"/>
      <c r="J464" s="301">
        <f>F464*ROUND(I464,2)</f>
        <v>0</v>
      </c>
      <c r="K464" s="237"/>
      <c r="L464" s="54" t="str">
        <f t="shared" si="40"/>
        <v>B09519.1 mm Diametereach</v>
      </c>
    </row>
    <row r="465" spans="1:12" s="238" customFormat="1" ht="34.5" customHeight="1">
      <c r="A465" s="240" t="s">
        <v>261</v>
      </c>
      <c r="B465" s="3" t="s">
        <v>567</v>
      </c>
      <c r="C465" s="4" t="s">
        <v>263</v>
      </c>
      <c r="D465" s="5" t="s">
        <v>241</v>
      </c>
      <c r="E465" s="2"/>
      <c r="F465" s="6"/>
      <c r="G465" s="7" t="s">
        <v>2</v>
      </c>
      <c r="H465" s="33"/>
      <c r="I465" s="162"/>
      <c r="J465" s="301"/>
      <c r="K465" s="237"/>
      <c r="L465" s="54" t="str">
        <f t="shared" si="40"/>
        <v>B097Drilled Tie BarsCW 3230-R4</v>
      </c>
    </row>
    <row r="466" spans="1:12" s="238" customFormat="1" ht="34.5" customHeight="1">
      <c r="A466" s="240" t="s">
        <v>266</v>
      </c>
      <c r="B466" s="8" t="s">
        <v>60</v>
      </c>
      <c r="C466" s="4" t="s">
        <v>267</v>
      </c>
      <c r="D466" s="5" t="s">
        <v>2</v>
      </c>
      <c r="E466" s="2" t="s">
        <v>161</v>
      </c>
      <c r="F466" s="6">
        <v>600</v>
      </c>
      <c r="G466" s="7">
        <v>9</v>
      </c>
      <c r="H466" s="33">
        <f>F466*ROUND(G466,2)</f>
        <v>5400</v>
      </c>
      <c r="I466" s="181"/>
      <c r="J466" s="301">
        <f>F466*ROUND(I466,2)</f>
        <v>0</v>
      </c>
      <c r="K466" s="237"/>
      <c r="L466" s="54" t="str">
        <f t="shared" si="40"/>
        <v>B09925 M Deformed Tie Bareach</v>
      </c>
    </row>
    <row r="467" spans="1:12" s="239" customFormat="1" ht="34.5" customHeight="1">
      <c r="A467" s="240" t="s">
        <v>84</v>
      </c>
      <c r="B467" s="3" t="s">
        <v>568</v>
      </c>
      <c r="C467" s="4" t="s">
        <v>86</v>
      </c>
      <c r="D467" s="5" t="s">
        <v>87</v>
      </c>
      <c r="E467" s="2"/>
      <c r="F467" s="6"/>
      <c r="G467" s="7" t="s">
        <v>2</v>
      </c>
      <c r="H467" s="33"/>
      <c r="I467" s="162"/>
      <c r="J467" s="301"/>
      <c r="K467" s="76" t="s">
        <v>88</v>
      </c>
      <c r="L467" s="54" t="str">
        <f t="shared" si="40"/>
        <v>B114Miscellaneous Concrete Slab RenewalCW 3235-R4</v>
      </c>
    </row>
    <row r="468" spans="1:12" s="238" customFormat="1" ht="34.5" customHeight="1">
      <c r="A468" s="240" t="s">
        <v>89</v>
      </c>
      <c r="B468" s="8" t="s">
        <v>385</v>
      </c>
      <c r="C468" s="4" t="s">
        <v>90</v>
      </c>
      <c r="D468" s="5" t="s">
        <v>91</v>
      </c>
      <c r="E468" s="2"/>
      <c r="F468" s="6"/>
      <c r="G468" s="7"/>
      <c r="H468" s="33"/>
      <c r="I468" s="162"/>
      <c r="J468" s="301"/>
      <c r="K468" s="75" t="s">
        <v>92</v>
      </c>
      <c r="L468" s="54" t="str">
        <f t="shared" si="40"/>
        <v>B118SidewalkSD-228A</v>
      </c>
    </row>
    <row r="469" spans="1:12" s="238" customFormat="1" ht="34.5" customHeight="1">
      <c r="A469" s="240" t="s">
        <v>93</v>
      </c>
      <c r="B469" s="9"/>
      <c r="C469" s="4" t="s">
        <v>94</v>
      </c>
      <c r="D469" s="5"/>
      <c r="E469" s="2" t="s">
        <v>55</v>
      </c>
      <c r="F469" s="6">
        <v>35</v>
      </c>
      <c r="G469" s="7">
        <v>45</v>
      </c>
      <c r="H469" s="33">
        <f>F469*ROUND(G469,2)</f>
        <v>1575</v>
      </c>
      <c r="I469" s="181"/>
      <c r="J469" s="301">
        <f>F469*ROUND(I469,2)</f>
        <v>0</v>
      </c>
      <c r="K469" s="75"/>
      <c r="L469" s="54" t="str">
        <f t="shared" si="40"/>
        <v>B119a) Less than or equal to 5 sq.m.m²</v>
      </c>
    </row>
    <row r="470" spans="1:12" s="242" customFormat="1" ht="39.75" customHeight="1">
      <c r="A470" s="241" t="s">
        <v>95</v>
      </c>
      <c r="B470" s="10"/>
      <c r="C470" s="11" t="s">
        <v>96</v>
      </c>
      <c r="D470" s="12"/>
      <c r="E470" s="13" t="s">
        <v>55</v>
      </c>
      <c r="F470" s="14">
        <v>100</v>
      </c>
      <c r="G470" s="18">
        <v>40</v>
      </c>
      <c r="H470" s="33">
        <f>F470*ROUND(G470,2)</f>
        <v>4000</v>
      </c>
      <c r="I470" s="182"/>
      <c r="J470" s="301">
        <f>F470*ROUND(I470,2)</f>
        <v>0</v>
      </c>
      <c r="K470" s="77"/>
      <c r="L470" s="52" t="str">
        <f t="shared" si="40"/>
        <v>B120b) Greater than 5 and less than or equal to 20 sq.m.m²</v>
      </c>
    </row>
    <row r="471" spans="1:12" s="245" customFormat="1" ht="34.5" customHeight="1">
      <c r="A471" s="243" t="s">
        <v>97</v>
      </c>
      <c r="B471" s="36"/>
      <c r="C471" s="37" t="s">
        <v>98</v>
      </c>
      <c r="D471" s="38" t="s">
        <v>2</v>
      </c>
      <c r="E471" s="39" t="s">
        <v>55</v>
      </c>
      <c r="F471" s="40">
        <v>100</v>
      </c>
      <c r="G471" s="78">
        <v>35</v>
      </c>
      <c r="H471" s="41">
        <f>F471*ROUND(G471,2)</f>
        <v>3500</v>
      </c>
      <c r="I471" s="183"/>
      <c r="J471" s="304">
        <f>F471*ROUND(I471,2)</f>
        <v>0</v>
      </c>
      <c r="K471" s="100"/>
      <c r="L471" s="244" t="str">
        <f t="shared" si="40"/>
        <v>B121c) Greater than 20 sq.m.m²</v>
      </c>
    </row>
    <row r="472" spans="1:12" s="236" customFormat="1" ht="34.5" customHeight="1">
      <c r="A472" s="241" t="s">
        <v>99</v>
      </c>
      <c r="B472" s="15" t="s">
        <v>569</v>
      </c>
      <c r="C472" s="11" t="s">
        <v>101</v>
      </c>
      <c r="D472" s="12" t="s">
        <v>102</v>
      </c>
      <c r="E472" s="13" t="s">
        <v>55</v>
      </c>
      <c r="F472" s="16">
        <v>10</v>
      </c>
      <c r="G472" s="71">
        <v>30</v>
      </c>
      <c r="H472" s="33">
        <f>F472*ROUND(G472,2)</f>
        <v>300</v>
      </c>
      <c r="I472" s="182"/>
      <c r="J472" s="301">
        <f>F472*ROUND(I472,2)</f>
        <v>0</v>
      </c>
      <c r="K472" s="77" t="s">
        <v>103</v>
      </c>
      <c r="L472" s="52" t="str">
        <f t="shared" si="40"/>
        <v>B124Adjustment of Precast Sidewalk BlocksCW 3235-R4m²</v>
      </c>
    </row>
    <row r="473" spans="1:12" s="238" customFormat="1" ht="34.5" customHeight="1">
      <c r="A473" s="240" t="s">
        <v>104</v>
      </c>
      <c r="B473" s="3" t="s">
        <v>570</v>
      </c>
      <c r="C473" s="4" t="s">
        <v>106</v>
      </c>
      <c r="D473" s="5" t="s">
        <v>87</v>
      </c>
      <c r="E473" s="2" t="s">
        <v>55</v>
      </c>
      <c r="F473" s="6">
        <v>5</v>
      </c>
      <c r="G473" s="7">
        <v>40</v>
      </c>
      <c r="H473" s="33">
        <f>F473*ROUND(G473,2)</f>
        <v>200</v>
      </c>
      <c r="I473" s="181"/>
      <c r="J473" s="301">
        <f>F473*ROUND(I473,2)</f>
        <v>0</v>
      </c>
      <c r="K473" s="75" t="s">
        <v>107</v>
      </c>
      <c r="L473" s="54" t="str">
        <f t="shared" si="40"/>
        <v>B125Supply of Precast Sidewalk BlocksCW 3235-R4m²</v>
      </c>
    </row>
    <row r="474" spans="1:12" s="236" customFormat="1" ht="34.5" customHeight="1">
      <c r="A474" s="241" t="s">
        <v>271</v>
      </c>
      <c r="B474" s="15" t="s">
        <v>571</v>
      </c>
      <c r="C474" s="11" t="s">
        <v>273</v>
      </c>
      <c r="D474" s="12" t="s">
        <v>274</v>
      </c>
      <c r="E474" s="13"/>
      <c r="F474" s="14"/>
      <c r="G474" s="18" t="s">
        <v>2</v>
      </c>
      <c r="H474" s="33"/>
      <c r="I474" s="164"/>
      <c r="J474" s="301"/>
      <c r="K474" s="77" t="s">
        <v>275</v>
      </c>
      <c r="L474" s="54" t="str">
        <f t="shared" si="40"/>
        <v>B126Concrete Curb RemovalCW 3240-R4</v>
      </c>
    </row>
    <row r="475" spans="1:12" s="242" customFormat="1" ht="34.5" customHeight="1">
      <c r="A475" s="241" t="s">
        <v>276</v>
      </c>
      <c r="B475" s="29" t="s">
        <v>60</v>
      </c>
      <c r="C475" s="11" t="s">
        <v>407</v>
      </c>
      <c r="D475" s="12" t="s">
        <v>2</v>
      </c>
      <c r="E475" s="13" t="s">
        <v>143</v>
      </c>
      <c r="F475" s="14">
        <v>90</v>
      </c>
      <c r="G475" s="18">
        <v>7.5</v>
      </c>
      <c r="H475" s="33">
        <f>F475*ROUND(G475,2)</f>
        <v>675</v>
      </c>
      <c r="I475" s="182"/>
      <c r="J475" s="301">
        <f>F475*ROUND(I475,2)</f>
        <v>0</v>
      </c>
      <c r="K475" s="112" t="s">
        <v>332</v>
      </c>
      <c r="L475" s="52" t="str">
        <f t="shared" si="40"/>
        <v>B127Barrier - Separatem</v>
      </c>
    </row>
    <row r="476" spans="1:12" s="238" customFormat="1" ht="34.5" customHeight="1">
      <c r="A476" s="240" t="s">
        <v>278</v>
      </c>
      <c r="B476" s="3" t="s">
        <v>572</v>
      </c>
      <c r="C476" s="4" t="s">
        <v>280</v>
      </c>
      <c r="D476" s="5" t="s">
        <v>281</v>
      </c>
      <c r="E476" s="2"/>
      <c r="F476" s="6"/>
      <c r="G476" s="7" t="s">
        <v>2</v>
      </c>
      <c r="H476" s="33"/>
      <c r="I476" s="162"/>
      <c r="J476" s="301"/>
      <c r="K476" s="97" t="s">
        <v>282</v>
      </c>
      <c r="L476" s="54" t="str">
        <f t="shared" si="40"/>
        <v>B135Concrete Curb InstallationCW 3240-R4</v>
      </c>
    </row>
    <row r="477" spans="1:12" s="238" customFormat="1" ht="34.5" customHeight="1">
      <c r="A477" s="240" t="s">
        <v>283</v>
      </c>
      <c r="B477" s="8" t="s">
        <v>60</v>
      </c>
      <c r="C477" s="4" t="s">
        <v>373</v>
      </c>
      <c r="D477" s="5" t="s">
        <v>147</v>
      </c>
      <c r="E477" s="2" t="s">
        <v>143</v>
      </c>
      <c r="F477" s="6">
        <v>70</v>
      </c>
      <c r="G477" s="7">
        <v>45</v>
      </c>
      <c r="H477" s="33">
        <f>F477*ROUND(G477,2)</f>
        <v>3150</v>
      </c>
      <c r="I477" s="181"/>
      <c r="J477" s="301">
        <f>F477*ROUND(I477,2)</f>
        <v>0</v>
      </c>
      <c r="K477" s="98" t="s">
        <v>144</v>
      </c>
      <c r="L477" s="54" t="str">
        <f t="shared" si="40"/>
        <v>B139Modified Barrier (150mm ht, Dowelled)SD-203Bm</v>
      </c>
    </row>
    <row r="478" spans="1:12" s="238" customFormat="1" ht="34.5" customHeight="1">
      <c r="A478" s="240" t="s">
        <v>335</v>
      </c>
      <c r="B478" s="8" t="s">
        <v>118</v>
      </c>
      <c r="C478" s="4" t="s">
        <v>334</v>
      </c>
      <c r="D478" s="5" t="s">
        <v>336</v>
      </c>
      <c r="E478" s="2" t="s">
        <v>143</v>
      </c>
      <c r="F478" s="6">
        <v>20</v>
      </c>
      <c r="G478" s="7">
        <v>50</v>
      </c>
      <c r="H478" s="33">
        <f>F478*ROUND(G478,2)</f>
        <v>1000</v>
      </c>
      <c r="I478" s="181"/>
      <c r="J478" s="301">
        <f>F478*ROUND(I478,2)</f>
        <v>0</v>
      </c>
      <c r="K478" s="98" t="s">
        <v>311</v>
      </c>
      <c r="L478" s="54" t="str">
        <f t="shared" si="40"/>
        <v>B150Ramp CurbSD-229A,B,Cm</v>
      </c>
    </row>
    <row r="479" spans="1:12" s="238" customFormat="1" ht="34.5" customHeight="1">
      <c r="A479" s="240" t="s">
        <v>284</v>
      </c>
      <c r="B479" s="3" t="s">
        <v>573</v>
      </c>
      <c r="C479" s="4" t="s">
        <v>286</v>
      </c>
      <c r="D479" s="5" t="s">
        <v>274</v>
      </c>
      <c r="E479" s="2"/>
      <c r="F479" s="6"/>
      <c r="G479" s="7" t="s">
        <v>2</v>
      </c>
      <c r="H479" s="33"/>
      <c r="I479" s="162"/>
      <c r="J479" s="301"/>
      <c r="K479" s="76" t="s">
        <v>287</v>
      </c>
      <c r="L479" s="54" t="str">
        <f t="shared" si="40"/>
        <v>B154Concrete Curb RenewalCW 3240-R4</v>
      </c>
    </row>
    <row r="480" spans="1:12" s="238" customFormat="1" ht="34.5" customHeight="1">
      <c r="A480" s="240" t="s">
        <v>288</v>
      </c>
      <c r="B480" s="8" t="s">
        <v>60</v>
      </c>
      <c r="C480" s="4" t="s">
        <v>372</v>
      </c>
      <c r="D480" s="5" t="s">
        <v>289</v>
      </c>
      <c r="E480" s="2"/>
      <c r="F480" s="6"/>
      <c r="G480" s="7"/>
      <c r="H480" s="33">
        <f>F480*ROUND(G480,2)</f>
        <v>0</v>
      </c>
      <c r="I480" s="162"/>
      <c r="J480" s="301">
        <f>F480*ROUND(I480,2)</f>
        <v>0</v>
      </c>
      <c r="K480" s="99" t="s">
        <v>290</v>
      </c>
      <c r="L480" s="54" t="str">
        <f t="shared" si="40"/>
        <v>B155Barrier (150mm ht, Dowelled)SD-205,SD206A</v>
      </c>
    </row>
    <row r="481" spans="1:12" s="238" customFormat="1" ht="34.5" customHeight="1">
      <c r="A481" s="240" t="s">
        <v>291</v>
      </c>
      <c r="B481" s="9"/>
      <c r="C481" s="4" t="s">
        <v>292</v>
      </c>
      <c r="D481" s="5"/>
      <c r="E481" s="2" t="s">
        <v>143</v>
      </c>
      <c r="F481" s="6">
        <v>20</v>
      </c>
      <c r="G481" s="7">
        <v>43</v>
      </c>
      <c r="H481" s="33">
        <f>F481*ROUND(G481,2)</f>
        <v>860</v>
      </c>
      <c r="I481" s="181"/>
      <c r="J481" s="301">
        <f>F481*ROUND(I481,2)</f>
        <v>0</v>
      </c>
      <c r="K481" s="75"/>
      <c r="L481" s="54" t="str">
        <f t="shared" si="40"/>
        <v>B156a) 3 m and lessm</v>
      </c>
    </row>
    <row r="482" spans="1:12" s="238" customFormat="1" ht="34.5" customHeight="1">
      <c r="A482" s="240" t="s">
        <v>293</v>
      </c>
      <c r="B482" s="9"/>
      <c r="C482" s="4" t="s">
        <v>294</v>
      </c>
      <c r="D482" s="5"/>
      <c r="E482" s="2" t="s">
        <v>143</v>
      </c>
      <c r="F482" s="6">
        <v>30</v>
      </c>
      <c r="G482" s="7">
        <v>38</v>
      </c>
      <c r="H482" s="33">
        <f>F482*ROUND(G482,2)</f>
        <v>1140</v>
      </c>
      <c r="I482" s="181"/>
      <c r="J482" s="301">
        <f>F482*ROUND(I482,2)</f>
        <v>0</v>
      </c>
      <c r="K482" s="75"/>
      <c r="L482" s="54" t="str">
        <f t="shared" si="40"/>
        <v>B157b) Greater than 3m and less than 30 mm</v>
      </c>
    </row>
    <row r="483" spans="1:12" s="238" customFormat="1" ht="34.5" customHeight="1">
      <c r="A483" s="240" t="s">
        <v>295</v>
      </c>
      <c r="B483" s="9"/>
      <c r="C483" s="4" t="s">
        <v>296</v>
      </c>
      <c r="D483" s="5" t="s">
        <v>2</v>
      </c>
      <c r="E483" s="2" t="s">
        <v>143</v>
      </c>
      <c r="F483" s="14">
        <v>560</v>
      </c>
      <c r="G483" s="7">
        <v>32</v>
      </c>
      <c r="H483" s="33">
        <f>F483*ROUND(G483,2)</f>
        <v>17920</v>
      </c>
      <c r="I483" s="181"/>
      <c r="J483" s="301">
        <f>F483*ROUND(I483,2)</f>
        <v>0</v>
      </c>
      <c r="K483" s="87" t="s">
        <v>115</v>
      </c>
      <c r="L483" s="54" t="str">
        <f t="shared" si="40"/>
        <v>B158c) Greater than 30 mm</v>
      </c>
    </row>
    <row r="484" spans="1:12" s="242" customFormat="1" ht="34.5" customHeight="1">
      <c r="A484" s="241"/>
      <c r="B484" s="29" t="s">
        <v>118</v>
      </c>
      <c r="C484" s="11" t="s">
        <v>334</v>
      </c>
      <c r="D484" s="12" t="s">
        <v>623</v>
      </c>
      <c r="E484" s="13" t="s">
        <v>143</v>
      </c>
      <c r="F484" s="14">
        <v>20</v>
      </c>
      <c r="G484" s="18">
        <f>40+10</f>
        <v>50</v>
      </c>
      <c r="H484" s="33">
        <f>F484*ROUND(G484,2)</f>
        <v>1000</v>
      </c>
      <c r="I484" s="182"/>
      <c r="J484" s="301">
        <f>F484*ROUND(I484,2)</f>
        <v>0</v>
      </c>
      <c r="K484" s="77" t="s">
        <v>311</v>
      </c>
      <c r="L484" s="52" t="str">
        <f>CLEAN(CONCATENATE(TRIM(A484),TRIM(C484),TRIM(D484),TRIM(E484)))</f>
        <v>Ramp CurbSD-229Cm</v>
      </c>
    </row>
    <row r="485" spans="1:12" s="238" customFormat="1" ht="34.5" customHeight="1">
      <c r="A485" s="240" t="s">
        <v>108</v>
      </c>
      <c r="B485" s="3" t="s">
        <v>574</v>
      </c>
      <c r="C485" s="4" t="s">
        <v>110</v>
      </c>
      <c r="D485" s="5" t="s">
        <v>111</v>
      </c>
      <c r="E485" s="80"/>
      <c r="F485" s="6"/>
      <c r="G485" s="7"/>
      <c r="H485" s="33"/>
      <c r="I485" s="162"/>
      <c r="J485" s="301"/>
      <c r="K485" s="75" t="s">
        <v>112</v>
      </c>
      <c r="L485" s="54" t="str">
        <f t="shared" si="40"/>
        <v>B190Construction of Asphaltic Concrete OverlayCW 3410-R5</v>
      </c>
    </row>
    <row r="486" spans="1:12" s="238" customFormat="1" ht="34.5" customHeight="1">
      <c r="A486" s="240" t="s">
        <v>113</v>
      </c>
      <c r="B486" s="8" t="s">
        <v>60</v>
      </c>
      <c r="C486" s="4" t="s">
        <v>114</v>
      </c>
      <c r="D486" s="5"/>
      <c r="E486" s="2"/>
      <c r="F486" s="6"/>
      <c r="G486" s="7"/>
      <c r="H486" s="33"/>
      <c r="I486" s="162"/>
      <c r="J486" s="301"/>
      <c r="K486" s="75"/>
      <c r="L486" s="54" t="str">
        <f t="shared" si="40"/>
        <v>B191Main Line Paving</v>
      </c>
    </row>
    <row r="487" spans="1:12" s="238" customFormat="1" ht="34.5" customHeight="1">
      <c r="A487" s="240" t="s">
        <v>116</v>
      </c>
      <c r="B487" s="9"/>
      <c r="C487" s="4" t="s">
        <v>121</v>
      </c>
      <c r="D487" s="5"/>
      <c r="E487" s="2" t="s">
        <v>61</v>
      </c>
      <c r="F487" s="6">
        <v>1250</v>
      </c>
      <c r="G487" s="7">
        <v>57</v>
      </c>
      <c r="H487" s="33">
        <f>F487*ROUND(G487,2)</f>
        <v>71250</v>
      </c>
      <c r="I487" s="181"/>
      <c r="J487" s="301">
        <f>F487*ROUND(I487,2)</f>
        <v>0</v>
      </c>
      <c r="K487" s="75"/>
      <c r="L487" s="54" t="str">
        <f t="shared" si="40"/>
        <v>B193a) Type IAtonne</v>
      </c>
    </row>
    <row r="488" spans="1:12" s="238" customFormat="1" ht="34.5" customHeight="1">
      <c r="A488" s="240" t="s">
        <v>117</v>
      </c>
      <c r="B488" s="8" t="s">
        <v>118</v>
      </c>
      <c r="C488" s="4" t="s">
        <v>119</v>
      </c>
      <c r="D488" s="5"/>
      <c r="E488" s="2"/>
      <c r="F488" s="6"/>
      <c r="G488" s="7"/>
      <c r="H488" s="33"/>
      <c r="I488" s="162"/>
      <c r="J488" s="301"/>
      <c r="K488" s="75"/>
      <c r="L488" s="54" t="str">
        <f t="shared" si="40"/>
        <v>B194Tie-ins and Approaches</v>
      </c>
    </row>
    <row r="489" spans="1:12" s="238" customFormat="1" ht="34.5" customHeight="1">
      <c r="A489" s="240" t="s">
        <v>120</v>
      </c>
      <c r="B489" s="9"/>
      <c r="C489" s="4" t="s">
        <v>121</v>
      </c>
      <c r="D489" s="5"/>
      <c r="E489" s="2" t="s">
        <v>61</v>
      </c>
      <c r="F489" s="6">
        <v>65</v>
      </c>
      <c r="G489" s="7">
        <v>90</v>
      </c>
      <c r="H489" s="33">
        <f>F489*ROUND(G489,2)</f>
        <v>5850</v>
      </c>
      <c r="I489" s="181"/>
      <c r="J489" s="301">
        <f>F489*ROUND(I489,2)</f>
        <v>0</v>
      </c>
      <c r="K489" s="75"/>
      <c r="L489" s="54" t="str">
        <f t="shared" si="40"/>
        <v>B195a) Type IAtonne</v>
      </c>
    </row>
    <row r="490" spans="1:12" s="238" customFormat="1" ht="34.5" customHeight="1">
      <c r="A490" s="240" t="s">
        <v>122</v>
      </c>
      <c r="B490" s="9"/>
      <c r="C490" s="4" t="s">
        <v>428</v>
      </c>
      <c r="D490" s="5"/>
      <c r="E490" s="2" t="s">
        <v>61</v>
      </c>
      <c r="F490" s="6">
        <v>25</v>
      </c>
      <c r="G490" s="7">
        <v>90</v>
      </c>
      <c r="H490" s="33">
        <f>F490*ROUND(G490,2)</f>
        <v>2250</v>
      </c>
      <c r="I490" s="181"/>
      <c r="J490" s="301">
        <f>F490*ROUND(I490,2)</f>
        <v>0</v>
      </c>
      <c r="K490" s="75"/>
      <c r="L490" s="54" t="str">
        <f t="shared" si="40"/>
        <v>B197b) Type IItonne</v>
      </c>
    </row>
    <row r="491" spans="1:12" s="115" customFormat="1" ht="34.5" customHeight="1">
      <c r="A491" s="240" t="s">
        <v>123</v>
      </c>
      <c r="B491" s="3" t="s">
        <v>575</v>
      </c>
      <c r="C491" s="4" t="s">
        <v>124</v>
      </c>
      <c r="D491" s="5" t="s">
        <v>125</v>
      </c>
      <c r="E491" s="2"/>
      <c r="F491" s="6"/>
      <c r="G491" s="7" t="s">
        <v>2</v>
      </c>
      <c r="H491" s="33"/>
      <c r="I491" s="162"/>
      <c r="J491" s="301"/>
      <c r="K491" s="75"/>
      <c r="L491" s="54" t="str">
        <f t="shared" si="40"/>
        <v>B200Planing of PavementCW 3450-R3</v>
      </c>
    </row>
    <row r="492" spans="1:12" s="80" customFormat="1" ht="34.5" customHeight="1">
      <c r="A492" s="240" t="s">
        <v>126</v>
      </c>
      <c r="B492" s="8" t="s">
        <v>60</v>
      </c>
      <c r="C492" s="4" t="s">
        <v>127</v>
      </c>
      <c r="D492" s="5" t="s">
        <v>2</v>
      </c>
      <c r="E492" s="2" t="s">
        <v>55</v>
      </c>
      <c r="F492" s="6">
        <v>1000</v>
      </c>
      <c r="G492" s="7">
        <v>5</v>
      </c>
      <c r="H492" s="33">
        <f>F492*ROUND(G492,2)</f>
        <v>5000</v>
      </c>
      <c r="I492" s="181"/>
      <c r="J492" s="301">
        <f>F492*ROUND(I492,2)</f>
        <v>0</v>
      </c>
      <c r="K492" s="75" t="s">
        <v>128</v>
      </c>
      <c r="L492" s="54" t="str">
        <f t="shared" si="40"/>
        <v>B2010 - 50 mm Depth (Asphalt)m²</v>
      </c>
    </row>
    <row r="493" spans="1:10" ht="34.5" customHeight="1">
      <c r="A493" s="235"/>
      <c r="B493" s="83"/>
      <c r="C493" s="25" t="s">
        <v>21</v>
      </c>
      <c r="D493" s="68"/>
      <c r="E493" s="69"/>
      <c r="F493" s="69"/>
      <c r="G493" s="69"/>
      <c r="H493" s="70"/>
      <c r="I493" s="161"/>
      <c r="J493" s="300"/>
    </row>
    <row r="494" spans="1:12" s="259" customFormat="1" ht="34.5" customHeight="1">
      <c r="A494" s="250" t="s">
        <v>150</v>
      </c>
      <c r="B494" s="44" t="s">
        <v>576</v>
      </c>
      <c r="C494" s="37" t="s">
        <v>152</v>
      </c>
      <c r="D494" s="38" t="s">
        <v>153</v>
      </c>
      <c r="E494" s="39" t="s">
        <v>143</v>
      </c>
      <c r="F494" s="43">
        <v>1000</v>
      </c>
      <c r="G494" s="85">
        <v>3</v>
      </c>
      <c r="H494" s="41">
        <f>F494*ROUND(G494,2)</f>
        <v>3000</v>
      </c>
      <c r="I494" s="183"/>
      <c r="J494" s="304">
        <f>F494*ROUND(I494,2)</f>
        <v>0</v>
      </c>
      <c r="K494" s="79" t="s">
        <v>154</v>
      </c>
      <c r="L494" s="244" t="str">
        <f>CLEAN(CONCATENATE(TRIM(A494),TRIM(C494),TRIM(D494),TRIM(E494)))</f>
        <v>D006Reflective Crack MaintenanceCW 3250-R5m</v>
      </c>
    </row>
    <row r="495" spans="1:10" ht="39.75" customHeight="1">
      <c r="A495" s="246"/>
      <c r="B495" s="83"/>
      <c r="C495" s="25" t="s">
        <v>22</v>
      </c>
      <c r="D495" s="84"/>
      <c r="E495" s="69"/>
      <c r="F495" s="69"/>
      <c r="G495" s="69"/>
      <c r="H495" s="70"/>
      <c r="I495" s="165"/>
      <c r="J495" s="305"/>
    </row>
    <row r="496" spans="1:12" s="80" customFormat="1" ht="34.5" customHeight="1">
      <c r="A496" s="53" t="s">
        <v>323</v>
      </c>
      <c r="B496" s="3" t="s">
        <v>577</v>
      </c>
      <c r="C496" s="4" t="s">
        <v>325</v>
      </c>
      <c r="D496" s="5" t="s">
        <v>614</v>
      </c>
      <c r="E496" s="2" t="s">
        <v>143</v>
      </c>
      <c r="F496" s="17">
        <v>6</v>
      </c>
      <c r="G496" s="19">
        <v>200</v>
      </c>
      <c r="H496" s="33">
        <f>F496*ROUND(G496,2)</f>
        <v>1200</v>
      </c>
      <c r="I496" s="181"/>
      <c r="J496" s="301">
        <f>F496*ROUND(I496,2)</f>
        <v>0</v>
      </c>
      <c r="K496" s="75" t="s">
        <v>326</v>
      </c>
      <c r="L496" s="54" t="str">
        <f aca="true" t="shared" si="41" ref="L496:L503">CLEAN(CONCATENATE(TRIM(A496),TRIM(C496),TRIM(D496),TRIM(E496)))</f>
        <v>E012Catch Pit Connection PipeCW 2130-R8m</v>
      </c>
    </row>
    <row r="497" spans="1:12" s="248" customFormat="1" ht="39.75" customHeight="1">
      <c r="A497" s="53" t="s">
        <v>171</v>
      </c>
      <c r="B497" s="3" t="s">
        <v>578</v>
      </c>
      <c r="C497" s="20" t="s">
        <v>173</v>
      </c>
      <c r="D497" s="5" t="s">
        <v>614</v>
      </c>
      <c r="E497" s="2"/>
      <c r="F497" s="17"/>
      <c r="G497" s="19"/>
      <c r="H497" s="33"/>
      <c r="I497" s="162"/>
      <c r="J497" s="301"/>
      <c r="K497" s="75"/>
      <c r="L497" s="54" t="str">
        <f t="shared" si="41"/>
        <v>E023Replacing Existing Manhole Frames &amp; CoversCW 2130-R8</v>
      </c>
    </row>
    <row r="498" spans="1:12" s="238" customFormat="1" ht="34.5" customHeight="1">
      <c r="A498" s="53" t="s">
        <v>174</v>
      </c>
      <c r="B498" s="8" t="s">
        <v>60</v>
      </c>
      <c r="C498" s="4" t="s">
        <v>175</v>
      </c>
      <c r="D498" s="5"/>
      <c r="E498" s="2" t="s">
        <v>161</v>
      </c>
      <c r="F498" s="17">
        <v>2</v>
      </c>
      <c r="G498" s="19">
        <v>225</v>
      </c>
      <c r="H498" s="33">
        <f>F498*ROUND(G498,2)</f>
        <v>450</v>
      </c>
      <c r="I498" s="181"/>
      <c r="J498" s="301">
        <f>F498*ROUND(I498,2)</f>
        <v>0</v>
      </c>
      <c r="K498" s="249" t="s">
        <v>115</v>
      </c>
      <c r="L498" s="54" t="str">
        <f t="shared" si="41"/>
        <v>E024AP-004 - Manhole Frameeach</v>
      </c>
    </row>
    <row r="499" spans="1:12" s="238" customFormat="1" ht="34.5" customHeight="1">
      <c r="A499" s="53" t="s">
        <v>176</v>
      </c>
      <c r="B499" s="8" t="s">
        <v>118</v>
      </c>
      <c r="C499" s="4" t="s">
        <v>177</v>
      </c>
      <c r="D499" s="5"/>
      <c r="E499" s="2" t="s">
        <v>161</v>
      </c>
      <c r="F499" s="17">
        <v>2</v>
      </c>
      <c r="G499" s="19">
        <v>200</v>
      </c>
      <c r="H499" s="33">
        <f>F499*ROUND(G499,2)</f>
        <v>400</v>
      </c>
      <c r="I499" s="181"/>
      <c r="J499" s="301">
        <f>F499*ROUND(I499,2)</f>
        <v>0</v>
      </c>
      <c r="K499" s="249" t="s">
        <v>115</v>
      </c>
      <c r="L499" s="54" t="str">
        <f t="shared" si="41"/>
        <v>E025AP-005 - Manhole Cover (Solid)each</v>
      </c>
    </row>
    <row r="500" spans="1:12" s="248" customFormat="1" ht="39.75" customHeight="1">
      <c r="A500" s="53" t="s">
        <v>297</v>
      </c>
      <c r="B500" s="3" t="s">
        <v>579</v>
      </c>
      <c r="C500" s="20" t="s">
        <v>299</v>
      </c>
      <c r="D500" s="5" t="s">
        <v>614</v>
      </c>
      <c r="E500" s="2"/>
      <c r="F500" s="17"/>
      <c r="G500" s="19"/>
      <c r="H500" s="33"/>
      <c r="I500" s="162"/>
      <c r="J500" s="301"/>
      <c r="K500" s="75"/>
      <c r="L500" s="54" t="str">
        <f t="shared" si="41"/>
        <v>E027Replacing Existing Catch Basin Frames &amp; CoversCW 2130-R8</v>
      </c>
    </row>
    <row r="501" spans="1:12" s="238" customFormat="1" ht="39.75" customHeight="1">
      <c r="A501" s="53" t="s">
        <v>300</v>
      </c>
      <c r="B501" s="8" t="s">
        <v>60</v>
      </c>
      <c r="C501" s="4" t="s">
        <v>301</v>
      </c>
      <c r="D501" s="5"/>
      <c r="E501" s="2" t="s">
        <v>161</v>
      </c>
      <c r="F501" s="17">
        <v>2</v>
      </c>
      <c r="G501" s="19">
        <v>500</v>
      </c>
      <c r="H501" s="33">
        <f>F501*ROUND(G501,2)</f>
        <v>1000</v>
      </c>
      <c r="I501" s="181"/>
      <c r="J501" s="301">
        <f>F501*ROUND(I501,2)</f>
        <v>0</v>
      </c>
      <c r="K501" s="87"/>
      <c r="L501" s="54" t="str">
        <f t="shared" si="41"/>
        <v>E028AP-008 - Barrier Curb and Gutter Inlet Frameeach</v>
      </c>
    </row>
    <row r="502" spans="1:12" s="238" customFormat="1" ht="34.5" customHeight="1">
      <c r="A502" s="53" t="s">
        <v>302</v>
      </c>
      <c r="B502" s="8" t="s">
        <v>118</v>
      </c>
      <c r="C502" s="4" t="s">
        <v>303</v>
      </c>
      <c r="D502" s="5"/>
      <c r="E502" s="2" t="s">
        <v>161</v>
      </c>
      <c r="F502" s="17">
        <v>2</v>
      </c>
      <c r="G502" s="19">
        <v>300</v>
      </c>
      <c r="H502" s="33">
        <f>F502*ROUND(G502,2)</f>
        <v>600</v>
      </c>
      <c r="I502" s="181"/>
      <c r="J502" s="301">
        <f>F502*ROUND(I502,2)</f>
        <v>0</v>
      </c>
      <c r="K502" s="87"/>
      <c r="L502" s="54" t="str">
        <f t="shared" si="41"/>
        <v>E029AP-009 - Barrier Curb and Gutter Inlet Covereach</v>
      </c>
    </row>
    <row r="503" spans="1:12" s="238" customFormat="1" ht="34.5" customHeight="1">
      <c r="A503" s="53" t="s">
        <v>304</v>
      </c>
      <c r="B503" s="8" t="s">
        <v>207</v>
      </c>
      <c r="C503" s="4" t="s">
        <v>305</v>
      </c>
      <c r="D503" s="5"/>
      <c r="E503" s="2" t="s">
        <v>161</v>
      </c>
      <c r="F503" s="17">
        <v>2</v>
      </c>
      <c r="G503" s="19">
        <v>200</v>
      </c>
      <c r="H503" s="33">
        <f>F503*ROUND(G503,2)</f>
        <v>400</v>
      </c>
      <c r="I503" s="181"/>
      <c r="J503" s="301">
        <f>F503*ROUND(I503,2)</f>
        <v>0</v>
      </c>
      <c r="K503" s="87"/>
      <c r="L503" s="54" t="str">
        <f t="shared" si="41"/>
        <v>E030AP-010 - Barrier Curb and Gutter Inlet Boxeach</v>
      </c>
    </row>
    <row r="504" spans="1:10" ht="34.5" customHeight="1">
      <c r="A504" s="235"/>
      <c r="B504" s="95"/>
      <c r="C504" s="25" t="s">
        <v>23</v>
      </c>
      <c r="D504" s="68"/>
      <c r="E504" s="94"/>
      <c r="F504" s="69"/>
      <c r="G504" s="69"/>
      <c r="H504" s="70"/>
      <c r="I504" s="161"/>
      <c r="J504" s="300"/>
    </row>
    <row r="505" spans="1:12" s="238" customFormat="1" ht="39.75" customHeight="1">
      <c r="A505" s="53" t="s">
        <v>194</v>
      </c>
      <c r="B505" s="3" t="s">
        <v>580</v>
      </c>
      <c r="C505" s="4" t="s">
        <v>196</v>
      </c>
      <c r="D505" s="5" t="s">
        <v>197</v>
      </c>
      <c r="E505" s="2" t="s">
        <v>161</v>
      </c>
      <c r="F505" s="17">
        <v>6</v>
      </c>
      <c r="G505" s="19">
        <v>250</v>
      </c>
      <c r="H505" s="33">
        <f>F505*ROUND(G505,2)</f>
        <v>1500</v>
      </c>
      <c r="I505" s="181"/>
      <c r="J505" s="301">
        <f>F505*ROUND(I505,2)</f>
        <v>0</v>
      </c>
      <c r="K505" s="75" t="s">
        <v>198</v>
      </c>
      <c r="L505" s="54" t="str">
        <f aca="true" t="shared" si="42" ref="L505:L513">CLEAN(CONCATENATE(TRIM(A505),TRIM(C505),TRIM(D505),TRIM(E505)))</f>
        <v>F001Adjustment of Existing Catchbasins / ManholesCW 3210-R5each</v>
      </c>
    </row>
    <row r="506" spans="1:12" s="238" customFormat="1" ht="39.75" customHeight="1">
      <c r="A506" s="53" t="s">
        <v>306</v>
      </c>
      <c r="B506" s="3" t="s">
        <v>581</v>
      </c>
      <c r="C506" s="4" t="s">
        <v>308</v>
      </c>
      <c r="D506" s="5" t="s">
        <v>197</v>
      </c>
      <c r="E506" s="2" t="s">
        <v>309</v>
      </c>
      <c r="F506" s="17">
        <v>1</v>
      </c>
      <c r="G506" s="19">
        <v>700</v>
      </c>
      <c r="H506" s="33">
        <f>F506*ROUND(G506,2)</f>
        <v>700</v>
      </c>
      <c r="I506" s="181"/>
      <c r="J506" s="301">
        <f>F506*ROUND(I506,2)</f>
        <v>0</v>
      </c>
      <c r="K506" s="75"/>
      <c r="L506" s="54" t="str">
        <f t="shared" si="42"/>
        <v>F002Installation of Precast Concrete Ring SectionsCW 3210-R5vert. m</v>
      </c>
    </row>
    <row r="507" spans="1:12" s="239" customFormat="1" ht="34.5" customHeight="1">
      <c r="A507" s="53" t="s">
        <v>199</v>
      </c>
      <c r="B507" s="3" t="s">
        <v>582</v>
      </c>
      <c r="C507" s="4" t="s">
        <v>201</v>
      </c>
      <c r="D507" s="5" t="s">
        <v>197</v>
      </c>
      <c r="E507" s="2"/>
      <c r="F507" s="17"/>
      <c r="G507" s="19"/>
      <c r="H507" s="33"/>
      <c r="I507" s="162"/>
      <c r="J507" s="301"/>
      <c r="K507" s="75"/>
      <c r="L507" s="54" t="str">
        <f t="shared" si="42"/>
        <v>F003Installation of Cast Iron Lifter Ring InsertsCW 3210-R5</v>
      </c>
    </row>
    <row r="508" spans="1:12" s="238" customFormat="1" ht="34.5" customHeight="1">
      <c r="A508" s="53" t="s">
        <v>202</v>
      </c>
      <c r="B508" s="8" t="s">
        <v>60</v>
      </c>
      <c r="C508" s="4" t="s">
        <v>203</v>
      </c>
      <c r="D508" s="5"/>
      <c r="E508" s="2" t="s">
        <v>161</v>
      </c>
      <c r="F508" s="17">
        <v>2</v>
      </c>
      <c r="G508" s="19">
        <v>250</v>
      </c>
      <c r="H508" s="33">
        <f aca="true" t="shared" si="43" ref="H508:H513">F508*ROUND(G508,2)</f>
        <v>500</v>
      </c>
      <c r="I508" s="181"/>
      <c r="J508" s="301">
        <f aca="true" t="shared" si="44" ref="J508:J513">F508*ROUND(I508,2)</f>
        <v>0</v>
      </c>
      <c r="K508" s="75"/>
      <c r="L508" s="54" t="str">
        <f t="shared" si="42"/>
        <v>F00438mmeach</v>
      </c>
    </row>
    <row r="509" spans="1:12" s="238" customFormat="1" ht="34.5" customHeight="1">
      <c r="A509" s="53" t="s">
        <v>204</v>
      </c>
      <c r="B509" s="8" t="s">
        <v>118</v>
      </c>
      <c r="C509" s="4" t="s">
        <v>205</v>
      </c>
      <c r="D509" s="5"/>
      <c r="E509" s="2" t="s">
        <v>161</v>
      </c>
      <c r="F509" s="17">
        <v>2</v>
      </c>
      <c r="G509" s="19">
        <v>260</v>
      </c>
      <c r="H509" s="33">
        <f t="shared" si="43"/>
        <v>520</v>
      </c>
      <c r="I509" s="181"/>
      <c r="J509" s="301">
        <f t="shared" si="44"/>
        <v>0</v>
      </c>
      <c r="K509" s="75"/>
      <c r="L509" s="54" t="str">
        <f t="shared" si="42"/>
        <v>F00551mmeach</v>
      </c>
    </row>
    <row r="510" spans="1:12" s="238" customFormat="1" ht="34.5" customHeight="1">
      <c r="A510" s="53" t="s">
        <v>206</v>
      </c>
      <c r="B510" s="8" t="s">
        <v>207</v>
      </c>
      <c r="C510" s="4" t="s">
        <v>208</v>
      </c>
      <c r="D510" s="5"/>
      <c r="E510" s="2" t="s">
        <v>161</v>
      </c>
      <c r="F510" s="17">
        <v>4</v>
      </c>
      <c r="G510" s="19">
        <v>270</v>
      </c>
      <c r="H510" s="33">
        <f t="shared" si="43"/>
        <v>1080</v>
      </c>
      <c r="I510" s="181"/>
      <c r="J510" s="301">
        <f t="shared" si="44"/>
        <v>0</v>
      </c>
      <c r="K510" s="75"/>
      <c r="L510" s="54" t="str">
        <f t="shared" si="42"/>
        <v>F00664mmeach</v>
      </c>
    </row>
    <row r="511" spans="1:12" s="238" customFormat="1" ht="34.5" customHeight="1">
      <c r="A511" s="53" t="s">
        <v>209</v>
      </c>
      <c r="B511" s="8" t="s">
        <v>146</v>
      </c>
      <c r="C511" s="4" t="s">
        <v>210</v>
      </c>
      <c r="D511" s="5"/>
      <c r="E511" s="2" t="s">
        <v>161</v>
      </c>
      <c r="F511" s="17">
        <v>6</v>
      </c>
      <c r="G511" s="19">
        <v>280</v>
      </c>
      <c r="H511" s="33">
        <f t="shared" si="43"/>
        <v>1680</v>
      </c>
      <c r="I511" s="181"/>
      <c r="J511" s="301">
        <f t="shared" si="44"/>
        <v>0</v>
      </c>
      <c r="K511" s="75"/>
      <c r="L511" s="54" t="str">
        <f t="shared" si="42"/>
        <v>F00776mmeach</v>
      </c>
    </row>
    <row r="512" spans="1:12" s="239" customFormat="1" ht="39.75" customHeight="1">
      <c r="A512" s="53" t="s">
        <v>211</v>
      </c>
      <c r="B512" s="3" t="s">
        <v>583</v>
      </c>
      <c r="C512" s="4" t="s">
        <v>213</v>
      </c>
      <c r="D512" s="5" t="s">
        <v>197</v>
      </c>
      <c r="E512" s="2" t="s">
        <v>161</v>
      </c>
      <c r="F512" s="17">
        <v>4</v>
      </c>
      <c r="G512" s="19">
        <v>95</v>
      </c>
      <c r="H512" s="33">
        <f t="shared" si="43"/>
        <v>380</v>
      </c>
      <c r="I512" s="181"/>
      <c r="J512" s="301">
        <f t="shared" si="44"/>
        <v>0</v>
      </c>
      <c r="K512" s="75"/>
      <c r="L512" s="54" t="str">
        <f t="shared" si="42"/>
        <v>F009Adjustment of Existing Watermain Valve BoxesCW 3210-R5each</v>
      </c>
    </row>
    <row r="513" spans="1:12" s="238" customFormat="1" ht="34.5" customHeight="1">
      <c r="A513" s="53" t="s">
        <v>395</v>
      </c>
      <c r="B513" s="3" t="s">
        <v>584</v>
      </c>
      <c r="C513" s="4" t="s">
        <v>397</v>
      </c>
      <c r="D513" s="5" t="s">
        <v>197</v>
      </c>
      <c r="E513" s="2" t="s">
        <v>161</v>
      </c>
      <c r="F513" s="17">
        <v>2</v>
      </c>
      <c r="G513" s="19">
        <v>250</v>
      </c>
      <c r="H513" s="33">
        <f t="shared" si="43"/>
        <v>500</v>
      </c>
      <c r="I513" s="181"/>
      <c r="J513" s="301">
        <f t="shared" si="44"/>
        <v>0</v>
      </c>
      <c r="K513" s="75" t="s">
        <v>398</v>
      </c>
      <c r="L513" s="54" t="str">
        <f t="shared" si="42"/>
        <v>F015Adjustment of Curb and Gutter InletsCW 3210-R5each</v>
      </c>
    </row>
    <row r="514" spans="1:10" ht="34.5" customHeight="1">
      <c r="A514" s="235"/>
      <c r="B514" s="67"/>
      <c r="C514" s="25" t="s">
        <v>24</v>
      </c>
      <c r="D514" s="68"/>
      <c r="E514" s="73"/>
      <c r="F514" s="68"/>
      <c r="G514" s="68"/>
      <c r="H514" s="74"/>
      <c r="I514" s="161"/>
      <c r="J514" s="300"/>
    </row>
    <row r="515" spans="1:12" s="239" customFormat="1" ht="34.5" customHeight="1">
      <c r="A515" s="240" t="s">
        <v>229</v>
      </c>
      <c r="B515" s="3" t="s">
        <v>585</v>
      </c>
      <c r="C515" s="4" t="s">
        <v>231</v>
      </c>
      <c r="D515" s="5" t="s">
        <v>232</v>
      </c>
      <c r="E515" s="2"/>
      <c r="F515" s="6"/>
      <c r="G515" s="7" t="s">
        <v>2</v>
      </c>
      <c r="H515" s="33"/>
      <c r="I515" s="163"/>
      <c r="J515" s="306"/>
      <c r="K515" s="75" t="s">
        <v>233</v>
      </c>
      <c r="L515" s="54" t="str">
        <f>CLEAN(CONCATENATE(TRIM(A515),TRIM(C515),TRIM(D515),TRIM(E515)))</f>
        <v>G001SoddingCW 3510-R7</v>
      </c>
    </row>
    <row r="516" spans="1:12" s="238" customFormat="1" ht="34.5" customHeight="1">
      <c r="A516" s="240" t="s">
        <v>234</v>
      </c>
      <c r="B516" s="8" t="s">
        <v>60</v>
      </c>
      <c r="C516" s="4" t="s">
        <v>235</v>
      </c>
      <c r="D516" s="5"/>
      <c r="E516" s="2" t="s">
        <v>55</v>
      </c>
      <c r="F516" s="6">
        <v>100</v>
      </c>
      <c r="G516" s="7">
        <v>7.5</v>
      </c>
      <c r="H516" s="33">
        <f>F516*ROUND(G516,2)</f>
        <v>750</v>
      </c>
      <c r="I516" s="181"/>
      <c r="J516" s="301">
        <f>F516*ROUND(I516,2)</f>
        <v>0</v>
      </c>
      <c r="K516" s="88"/>
      <c r="L516" s="54" t="str">
        <f>CLEAN(CONCATENATE(TRIM(A516),TRIM(C516),TRIM(D516),TRIM(E516)))</f>
        <v>G002width &lt; 600mmm²</v>
      </c>
    </row>
    <row r="517" spans="1:12" s="238" customFormat="1" ht="34.5" customHeight="1">
      <c r="A517" s="240" t="s">
        <v>236</v>
      </c>
      <c r="B517" s="8" t="s">
        <v>118</v>
      </c>
      <c r="C517" s="4" t="s">
        <v>237</v>
      </c>
      <c r="D517" s="5"/>
      <c r="E517" s="2" t="s">
        <v>55</v>
      </c>
      <c r="F517" s="6">
        <v>500</v>
      </c>
      <c r="G517" s="7">
        <v>6</v>
      </c>
      <c r="H517" s="33">
        <f>F517*ROUND(G517,2)</f>
        <v>3000</v>
      </c>
      <c r="I517" s="186"/>
      <c r="J517" s="301">
        <f>F517*ROUND(I517,2)</f>
        <v>0</v>
      </c>
      <c r="K517" s="75"/>
      <c r="L517" s="54" t="str">
        <f>CLEAN(CONCATENATE(TRIM(A517),TRIM(C517),TRIM(D517),TRIM(E517)))</f>
        <v>G003width &gt; or = 600mmm²</v>
      </c>
    </row>
    <row r="518" spans="1:12" ht="34.5" customHeight="1" thickBot="1">
      <c r="A518" s="190"/>
      <c r="B518" s="89" t="str">
        <f>B446</f>
        <v>H</v>
      </c>
      <c r="C518" s="103" t="str">
        <f>C446</f>
        <v>Gateway Rd. Major Rehabilitation; Antrim Rd. - Kimberley Av.</v>
      </c>
      <c r="D518" s="117"/>
      <c r="E518" s="106"/>
      <c r="F518" s="106"/>
      <c r="G518" s="101" t="s">
        <v>17</v>
      </c>
      <c r="H518" s="118">
        <f>SUM(H446:H517)</f>
        <v>202782.5</v>
      </c>
      <c r="I518" s="171" t="s">
        <v>17</v>
      </c>
      <c r="J518" s="318">
        <f>SUM(J446:J517)</f>
        <v>0</v>
      </c>
      <c r="K518" s="233"/>
      <c r="L518" s="233"/>
    </row>
    <row r="519" spans="1:12" ht="34.5" customHeight="1" thickTop="1">
      <c r="A519" s="265"/>
      <c r="B519" s="62" t="s">
        <v>43</v>
      </c>
      <c r="C519" s="63" t="s">
        <v>44</v>
      </c>
      <c r="D519" s="64"/>
      <c r="E519" s="65"/>
      <c r="F519" s="65"/>
      <c r="G519" s="65"/>
      <c r="H519" s="66"/>
      <c r="I519" s="170"/>
      <c r="J519" s="299"/>
      <c r="K519" s="233"/>
      <c r="L519" s="233"/>
    </row>
    <row r="520" spans="1:10" ht="34.5" customHeight="1">
      <c r="A520" s="235"/>
      <c r="B520" s="67"/>
      <c r="C520" s="24" t="s">
        <v>19</v>
      </c>
      <c r="D520" s="68"/>
      <c r="E520" s="94"/>
      <c r="F520" s="94"/>
      <c r="G520" s="94"/>
      <c r="H520" s="95"/>
      <c r="I520" s="161"/>
      <c r="J520" s="300"/>
    </row>
    <row r="521" spans="1:12" s="238" customFormat="1" ht="34.5" customHeight="1">
      <c r="A521" s="240" t="s">
        <v>68</v>
      </c>
      <c r="B521" s="3" t="s">
        <v>586</v>
      </c>
      <c r="C521" s="4" t="s">
        <v>70</v>
      </c>
      <c r="D521" s="5" t="s">
        <v>50</v>
      </c>
      <c r="E521" s="2" t="s">
        <v>55</v>
      </c>
      <c r="F521" s="6">
        <v>450</v>
      </c>
      <c r="G521" s="7">
        <v>2</v>
      </c>
      <c r="H521" s="33">
        <f>F521*ROUND(G521,2)</f>
        <v>900</v>
      </c>
      <c r="I521" s="181"/>
      <c r="J521" s="301">
        <f>F521*ROUND(I521,2)</f>
        <v>0</v>
      </c>
      <c r="K521" s="75" t="s">
        <v>314</v>
      </c>
      <c r="L521" s="54" t="str">
        <f>CLEAN(CONCATENATE(TRIM(A521),TRIM(C521),TRIM(D521),TRIM(E521)))</f>
        <v>A012Grading of BoulevardsCW 3110-R7m²</v>
      </c>
    </row>
    <row r="522" spans="1:12" ht="34.5" customHeight="1">
      <c r="A522" s="268"/>
      <c r="B522" s="30"/>
      <c r="C522" s="25" t="s">
        <v>46</v>
      </c>
      <c r="D522" s="31"/>
      <c r="E522" s="1"/>
      <c r="F522" s="32"/>
      <c r="G522" s="32"/>
      <c r="H522" s="35"/>
      <c r="I522" s="269"/>
      <c r="J522" s="303"/>
      <c r="K522" s="238"/>
      <c r="L522" s="238"/>
    </row>
    <row r="523" spans="1:12" s="242" customFormat="1" ht="34.5" customHeight="1">
      <c r="A523" s="241" t="s">
        <v>238</v>
      </c>
      <c r="B523" s="15" t="s">
        <v>587</v>
      </c>
      <c r="C523" s="11" t="s">
        <v>240</v>
      </c>
      <c r="D523" s="12" t="s">
        <v>241</v>
      </c>
      <c r="E523" s="13"/>
      <c r="F523" s="14"/>
      <c r="G523" s="18" t="s">
        <v>2</v>
      </c>
      <c r="H523" s="33"/>
      <c r="I523" s="164"/>
      <c r="J523" s="301"/>
      <c r="K523" s="77" t="s">
        <v>242</v>
      </c>
      <c r="L523" s="52" t="str">
        <f aca="true" t="shared" si="45" ref="L523:L543">CLEAN(CONCATENATE(TRIM(A523),TRIM(C523),TRIM(D523),TRIM(E523)))</f>
        <v>B004Slab ReplacementCW 3230-R4</v>
      </c>
    </row>
    <row r="524" spans="1:12" s="238" customFormat="1" ht="34.5" customHeight="1">
      <c r="A524" s="240" t="s">
        <v>402</v>
      </c>
      <c r="B524" s="8" t="s">
        <v>60</v>
      </c>
      <c r="C524" s="4" t="s">
        <v>403</v>
      </c>
      <c r="D524" s="5" t="s">
        <v>2</v>
      </c>
      <c r="E524" s="2" t="s">
        <v>55</v>
      </c>
      <c r="F524" s="6">
        <v>295</v>
      </c>
      <c r="G524" s="7">
        <v>85</v>
      </c>
      <c r="H524" s="33">
        <f>F524*ROUND(G524,2)</f>
        <v>25075</v>
      </c>
      <c r="I524" s="181"/>
      <c r="J524" s="301">
        <f>F524*ROUND(I524,2)</f>
        <v>0</v>
      </c>
      <c r="K524" s="237"/>
      <c r="L524" s="54" t="str">
        <f t="shared" si="45"/>
        <v>B031150 mm Concrete Pavement (Type B)m²</v>
      </c>
    </row>
    <row r="525" spans="1:12" s="238" customFormat="1" ht="34.5" customHeight="1">
      <c r="A525" s="240" t="s">
        <v>315</v>
      </c>
      <c r="B525" s="8" t="s">
        <v>118</v>
      </c>
      <c r="C525" s="4" t="s">
        <v>316</v>
      </c>
      <c r="D525" s="5" t="s">
        <v>2</v>
      </c>
      <c r="E525" s="2" t="s">
        <v>55</v>
      </c>
      <c r="F525" s="6">
        <v>30</v>
      </c>
      <c r="G525" s="7">
        <v>76</v>
      </c>
      <c r="H525" s="33">
        <f>F525*ROUND(G525,2)</f>
        <v>2280</v>
      </c>
      <c r="I525" s="181"/>
      <c r="J525" s="301">
        <f>F525*ROUND(I525,2)</f>
        <v>0</v>
      </c>
      <c r="K525" s="237"/>
      <c r="L525" s="54" t="str">
        <f t="shared" si="45"/>
        <v>B032150 mm Concrete Pavement (Type C)m²</v>
      </c>
    </row>
    <row r="526" spans="1:12" s="238" customFormat="1" ht="34.5" customHeight="1">
      <c r="A526" s="240" t="s">
        <v>256</v>
      </c>
      <c r="B526" s="3" t="s">
        <v>588</v>
      </c>
      <c r="C526" s="4" t="s">
        <v>258</v>
      </c>
      <c r="D526" s="5" t="s">
        <v>241</v>
      </c>
      <c r="E526" s="2"/>
      <c r="F526" s="6"/>
      <c r="G526" s="7" t="s">
        <v>2</v>
      </c>
      <c r="H526" s="33"/>
      <c r="I526" s="162"/>
      <c r="J526" s="301"/>
      <c r="K526" s="237"/>
      <c r="L526" s="54" t="str">
        <f t="shared" si="45"/>
        <v>B094Drilled DowelsCW 3230-R4</v>
      </c>
    </row>
    <row r="527" spans="1:12" s="238" customFormat="1" ht="34.5" customHeight="1">
      <c r="A527" s="240" t="s">
        <v>259</v>
      </c>
      <c r="B527" s="8" t="s">
        <v>60</v>
      </c>
      <c r="C527" s="4" t="s">
        <v>260</v>
      </c>
      <c r="D527" s="5" t="s">
        <v>2</v>
      </c>
      <c r="E527" s="2" t="s">
        <v>161</v>
      </c>
      <c r="F527" s="6">
        <v>410</v>
      </c>
      <c r="G527" s="7">
        <v>8.5</v>
      </c>
      <c r="H527" s="33">
        <f>F527*ROUND(G527,2)</f>
        <v>3485</v>
      </c>
      <c r="I527" s="181"/>
      <c r="J527" s="301">
        <f>F527*ROUND(I527,2)</f>
        <v>0</v>
      </c>
      <c r="K527" s="237"/>
      <c r="L527" s="54" t="str">
        <f t="shared" si="45"/>
        <v>B09519.1 mm Diametereach</v>
      </c>
    </row>
    <row r="528" spans="1:12" s="238" customFormat="1" ht="34.5" customHeight="1">
      <c r="A528" s="240" t="s">
        <v>261</v>
      </c>
      <c r="B528" s="3" t="s">
        <v>589</v>
      </c>
      <c r="C528" s="4" t="s">
        <v>263</v>
      </c>
      <c r="D528" s="5" t="s">
        <v>241</v>
      </c>
      <c r="E528" s="2"/>
      <c r="F528" s="6"/>
      <c r="G528" s="7" t="s">
        <v>2</v>
      </c>
      <c r="H528" s="33"/>
      <c r="I528" s="162"/>
      <c r="J528" s="301"/>
      <c r="K528" s="237"/>
      <c r="L528" s="54" t="str">
        <f t="shared" si="45"/>
        <v>B097Drilled Tie BarsCW 3230-R4</v>
      </c>
    </row>
    <row r="529" spans="1:12" s="238" customFormat="1" ht="34.5" customHeight="1">
      <c r="A529" s="240" t="s">
        <v>264</v>
      </c>
      <c r="B529" s="8" t="s">
        <v>60</v>
      </c>
      <c r="C529" s="4" t="s">
        <v>265</v>
      </c>
      <c r="D529" s="5" t="s">
        <v>2</v>
      </c>
      <c r="E529" s="2" t="s">
        <v>161</v>
      </c>
      <c r="F529" s="6">
        <v>410</v>
      </c>
      <c r="G529" s="7">
        <v>8.5</v>
      </c>
      <c r="H529" s="33">
        <f>F529*ROUND(G529,2)</f>
        <v>3485</v>
      </c>
      <c r="I529" s="181"/>
      <c r="J529" s="301">
        <f>F529*ROUND(I529,2)</f>
        <v>0</v>
      </c>
      <c r="K529" s="237"/>
      <c r="L529" s="54" t="str">
        <f t="shared" si="45"/>
        <v>B09820 M Deformed Tie Bareach</v>
      </c>
    </row>
    <row r="530" spans="1:12" s="239" customFormat="1" ht="34.5" customHeight="1">
      <c r="A530" s="240" t="s">
        <v>84</v>
      </c>
      <c r="B530" s="3" t="s">
        <v>590</v>
      </c>
      <c r="C530" s="4" t="s">
        <v>86</v>
      </c>
      <c r="D530" s="5" t="s">
        <v>87</v>
      </c>
      <c r="E530" s="2"/>
      <c r="F530" s="6"/>
      <c r="G530" s="7" t="s">
        <v>2</v>
      </c>
      <c r="H530" s="33"/>
      <c r="I530" s="162"/>
      <c r="J530" s="301"/>
      <c r="K530" s="76" t="s">
        <v>88</v>
      </c>
      <c r="L530" s="54" t="str">
        <f t="shared" si="45"/>
        <v>B114Miscellaneous Concrete Slab RenewalCW 3235-R4</v>
      </c>
    </row>
    <row r="531" spans="1:12" s="238" customFormat="1" ht="34.5" customHeight="1">
      <c r="A531" s="240" t="s">
        <v>89</v>
      </c>
      <c r="B531" s="8" t="s">
        <v>385</v>
      </c>
      <c r="C531" s="4" t="s">
        <v>90</v>
      </c>
      <c r="D531" s="5" t="s">
        <v>91</v>
      </c>
      <c r="E531" s="2"/>
      <c r="F531" s="6"/>
      <c r="G531" s="7"/>
      <c r="H531" s="33"/>
      <c r="I531" s="162"/>
      <c r="J531" s="301"/>
      <c r="K531" s="75" t="s">
        <v>92</v>
      </c>
      <c r="L531" s="54" t="str">
        <f t="shared" si="45"/>
        <v>B118SidewalkSD-228A</v>
      </c>
    </row>
    <row r="532" spans="1:12" s="238" customFormat="1" ht="34.5" customHeight="1">
      <c r="A532" s="240" t="s">
        <v>93</v>
      </c>
      <c r="B532" s="9"/>
      <c r="C532" s="4" t="s">
        <v>94</v>
      </c>
      <c r="D532" s="5"/>
      <c r="E532" s="2" t="s">
        <v>55</v>
      </c>
      <c r="F532" s="6">
        <v>20</v>
      </c>
      <c r="G532" s="7">
        <v>45</v>
      </c>
      <c r="H532" s="33">
        <f>F532*ROUND(G532,2)</f>
        <v>900</v>
      </c>
      <c r="I532" s="181"/>
      <c r="J532" s="301">
        <f>F532*ROUND(I532,2)</f>
        <v>0</v>
      </c>
      <c r="K532" s="75"/>
      <c r="L532" s="54" t="str">
        <f t="shared" si="45"/>
        <v>B119a) Less than or equal to 5 sq.m.m²</v>
      </c>
    </row>
    <row r="533" spans="1:12" s="242" customFormat="1" ht="39.75" customHeight="1">
      <c r="A533" s="241" t="s">
        <v>95</v>
      </c>
      <c r="B533" s="10"/>
      <c r="C533" s="11" t="s">
        <v>96</v>
      </c>
      <c r="D533" s="12"/>
      <c r="E533" s="13" t="s">
        <v>55</v>
      </c>
      <c r="F533" s="14">
        <v>125</v>
      </c>
      <c r="G533" s="18">
        <v>40</v>
      </c>
      <c r="H533" s="33">
        <f>F533*ROUND(G533,2)</f>
        <v>5000</v>
      </c>
      <c r="I533" s="182"/>
      <c r="J533" s="301">
        <f>F533*ROUND(I533,2)</f>
        <v>0</v>
      </c>
      <c r="K533" s="77"/>
      <c r="L533" s="52" t="str">
        <f t="shared" si="45"/>
        <v>B120b) Greater than 5 and less than or equal to 20 sq.m.m²</v>
      </c>
    </row>
    <row r="534" spans="1:12" s="238" customFormat="1" ht="34.5" customHeight="1">
      <c r="A534" s="240" t="s">
        <v>97</v>
      </c>
      <c r="B534" s="9"/>
      <c r="C534" s="4" t="s">
        <v>98</v>
      </c>
      <c r="D534" s="5" t="s">
        <v>2</v>
      </c>
      <c r="E534" s="2" t="s">
        <v>55</v>
      </c>
      <c r="F534" s="6">
        <v>55</v>
      </c>
      <c r="G534" s="7">
        <v>35</v>
      </c>
      <c r="H534" s="33">
        <f>F534*ROUND(G534,2)</f>
        <v>1925</v>
      </c>
      <c r="I534" s="181"/>
      <c r="J534" s="301">
        <f>F534*ROUND(I534,2)</f>
        <v>0</v>
      </c>
      <c r="K534" s="87"/>
      <c r="L534" s="54" t="str">
        <f t="shared" si="45"/>
        <v>B121c) Greater than 20 sq.m.m²</v>
      </c>
    </row>
    <row r="535" spans="1:12" s="236" customFormat="1" ht="34.5" customHeight="1">
      <c r="A535" s="241" t="s">
        <v>99</v>
      </c>
      <c r="B535" s="15" t="s">
        <v>591</v>
      </c>
      <c r="C535" s="11" t="s">
        <v>101</v>
      </c>
      <c r="D535" s="12" t="s">
        <v>102</v>
      </c>
      <c r="E535" s="13" t="s">
        <v>55</v>
      </c>
      <c r="F535" s="16">
        <v>10</v>
      </c>
      <c r="G535" s="71">
        <v>30</v>
      </c>
      <c r="H535" s="33">
        <f>F535*ROUND(G535,2)</f>
        <v>300</v>
      </c>
      <c r="I535" s="182"/>
      <c r="J535" s="301">
        <f>F535*ROUND(I535,2)</f>
        <v>0</v>
      </c>
      <c r="K535" s="77" t="s">
        <v>103</v>
      </c>
      <c r="L535" s="52" t="str">
        <f t="shared" si="45"/>
        <v>B124Adjustment of Precast Sidewalk BlocksCW 3235-R4m²</v>
      </c>
    </row>
    <row r="536" spans="1:12" s="238" customFormat="1" ht="34.5" customHeight="1">
      <c r="A536" s="240" t="s">
        <v>104</v>
      </c>
      <c r="B536" s="3" t="s">
        <v>592</v>
      </c>
      <c r="C536" s="4" t="s">
        <v>106</v>
      </c>
      <c r="D536" s="5" t="s">
        <v>87</v>
      </c>
      <c r="E536" s="2" t="s">
        <v>55</v>
      </c>
      <c r="F536" s="6">
        <v>5</v>
      </c>
      <c r="G536" s="7">
        <v>40</v>
      </c>
      <c r="H536" s="33">
        <f>F536*ROUND(G536,2)</f>
        <v>200</v>
      </c>
      <c r="I536" s="181"/>
      <c r="J536" s="301">
        <f>F536*ROUND(I536,2)</f>
        <v>0</v>
      </c>
      <c r="K536" s="75" t="s">
        <v>107</v>
      </c>
      <c r="L536" s="54" t="str">
        <f t="shared" si="45"/>
        <v>B125Supply of Precast Sidewalk BlocksCW 3235-R4m²</v>
      </c>
    </row>
    <row r="537" spans="1:12" s="236" customFormat="1" ht="34.5" customHeight="1">
      <c r="A537" s="241" t="s">
        <v>271</v>
      </c>
      <c r="B537" s="15" t="s">
        <v>593</v>
      </c>
      <c r="C537" s="11" t="s">
        <v>273</v>
      </c>
      <c r="D537" s="12" t="s">
        <v>274</v>
      </c>
      <c r="E537" s="13"/>
      <c r="F537" s="14"/>
      <c r="G537" s="18" t="s">
        <v>2</v>
      </c>
      <c r="H537" s="33"/>
      <c r="I537" s="164"/>
      <c r="J537" s="301"/>
      <c r="K537" s="77" t="s">
        <v>275</v>
      </c>
      <c r="L537" s="54" t="str">
        <f t="shared" si="45"/>
        <v>B126Concrete Curb RemovalCW 3240-R4</v>
      </c>
    </row>
    <row r="538" spans="1:12" s="238" customFormat="1" ht="34.5" customHeight="1">
      <c r="A538" s="240" t="s">
        <v>365</v>
      </c>
      <c r="B538" s="8" t="s">
        <v>60</v>
      </c>
      <c r="C538" s="4" t="s">
        <v>367</v>
      </c>
      <c r="D538" s="5" t="s">
        <v>2</v>
      </c>
      <c r="E538" s="2" t="s">
        <v>143</v>
      </c>
      <c r="F538" s="6">
        <v>575</v>
      </c>
      <c r="G538" s="7">
        <v>9</v>
      </c>
      <c r="H538" s="33">
        <f>F538*ROUND(G538,2)</f>
        <v>5175</v>
      </c>
      <c r="I538" s="181"/>
      <c r="J538" s="301">
        <f>F538*ROUND(I538,2)</f>
        <v>0</v>
      </c>
      <c r="K538" s="119"/>
      <c r="L538" s="54" t="str">
        <f t="shared" si="45"/>
        <v>B131Lip Curbm</v>
      </c>
    </row>
    <row r="539" spans="1:12" s="238" customFormat="1" ht="34.5" customHeight="1">
      <c r="A539" s="240" t="s">
        <v>278</v>
      </c>
      <c r="B539" s="3" t="s">
        <v>594</v>
      </c>
      <c r="C539" s="4" t="s">
        <v>280</v>
      </c>
      <c r="D539" s="5" t="s">
        <v>281</v>
      </c>
      <c r="E539" s="2"/>
      <c r="F539" s="6"/>
      <c r="G539" s="7" t="s">
        <v>2</v>
      </c>
      <c r="H539" s="33"/>
      <c r="I539" s="162"/>
      <c r="J539" s="301"/>
      <c r="K539" s="97" t="s">
        <v>282</v>
      </c>
      <c r="L539" s="54" t="str">
        <f t="shared" si="45"/>
        <v>B135Concrete Curb InstallationCW 3240-R4</v>
      </c>
    </row>
    <row r="540" spans="1:12" s="238" customFormat="1" ht="34.5" customHeight="1">
      <c r="A540" s="240" t="s">
        <v>368</v>
      </c>
      <c r="B540" s="8" t="s">
        <v>60</v>
      </c>
      <c r="C540" s="4" t="s">
        <v>310</v>
      </c>
      <c r="D540" s="5" t="s">
        <v>369</v>
      </c>
      <c r="E540" s="2" t="s">
        <v>143</v>
      </c>
      <c r="F540" s="6">
        <v>355</v>
      </c>
      <c r="G540" s="7">
        <v>33</v>
      </c>
      <c r="H540" s="33">
        <f>F540*ROUND(G540,2)</f>
        <v>11715</v>
      </c>
      <c r="I540" s="181"/>
      <c r="J540" s="301">
        <f>F540*ROUND(I540,2)</f>
        <v>0</v>
      </c>
      <c r="K540" s="98" t="s">
        <v>364</v>
      </c>
      <c r="L540" s="54" t="str">
        <f t="shared" si="45"/>
        <v>B136Barrier (125mm ht, Dowelled)SD-205m</v>
      </c>
    </row>
    <row r="541" spans="1:12" s="238" customFormat="1" ht="34.5" customHeight="1">
      <c r="A541" s="240" t="s">
        <v>283</v>
      </c>
      <c r="B541" s="8" t="s">
        <v>431</v>
      </c>
      <c r="C541" s="4" t="s">
        <v>373</v>
      </c>
      <c r="D541" s="5" t="s">
        <v>147</v>
      </c>
      <c r="E541" s="2" t="s">
        <v>143</v>
      </c>
      <c r="F541" s="6">
        <v>85</v>
      </c>
      <c r="G541" s="7">
        <v>45</v>
      </c>
      <c r="H541" s="33">
        <f>F541*ROUND(G541,2)</f>
        <v>3825</v>
      </c>
      <c r="I541" s="181"/>
      <c r="J541" s="301">
        <f>F541*ROUND(I541,2)</f>
        <v>0</v>
      </c>
      <c r="K541" s="98" t="s">
        <v>144</v>
      </c>
      <c r="L541" s="54" t="str">
        <f t="shared" si="45"/>
        <v>B139Modified Barrier (150mm ht, Dowelled)SD-203Bm</v>
      </c>
    </row>
    <row r="542" spans="1:12" s="238" customFormat="1" ht="34.5" customHeight="1">
      <c r="A542" s="240" t="s">
        <v>284</v>
      </c>
      <c r="B542" s="3" t="s">
        <v>595</v>
      </c>
      <c r="C542" s="4" t="s">
        <v>286</v>
      </c>
      <c r="D542" s="5" t="s">
        <v>274</v>
      </c>
      <c r="E542" s="2"/>
      <c r="F542" s="6"/>
      <c r="G542" s="7" t="s">
        <v>2</v>
      </c>
      <c r="H542" s="33"/>
      <c r="I542" s="162"/>
      <c r="J542" s="301"/>
      <c r="K542" s="76" t="s">
        <v>287</v>
      </c>
      <c r="L542" s="54" t="str">
        <f t="shared" si="45"/>
        <v>B154Concrete Curb RenewalCW 3240-R4</v>
      </c>
    </row>
    <row r="543" spans="1:12" s="258" customFormat="1" ht="34.5" customHeight="1">
      <c r="A543" s="254"/>
      <c r="B543" s="46" t="s">
        <v>60</v>
      </c>
      <c r="C543" s="45" t="s">
        <v>334</v>
      </c>
      <c r="D543" s="47" t="s">
        <v>623</v>
      </c>
      <c r="E543" s="48" t="s">
        <v>143</v>
      </c>
      <c r="F543" s="49">
        <v>30</v>
      </c>
      <c r="G543" s="96">
        <f>40+10</f>
        <v>50</v>
      </c>
      <c r="H543" s="41">
        <f>F543*ROUND(G543,2)</f>
        <v>1500</v>
      </c>
      <c r="I543" s="255"/>
      <c r="J543" s="304">
        <f>F543*ROUND(I543,2)</f>
        <v>0</v>
      </c>
      <c r="K543" s="270" t="s">
        <v>311</v>
      </c>
      <c r="L543" s="257" t="str">
        <f t="shared" si="45"/>
        <v>Ramp CurbSD-229Cm</v>
      </c>
    </row>
    <row r="544" spans="1:12" s="238" customFormat="1" ht="34.5" customHeight="1">
      <c r="A544" s="240" t="s">
        <v>108</v>
      </c>
      <c r="B544" s="3" t="s">
        <v>596</v>
      </c>
      <c r="C544" s="4" t="s">
        <v>110</v>
      </c>
      <c r="D544" s="5" t="s">
        <v>111</v>
      </c>
      <c r="E544" s="80"/>
      <c r="F544" s="6"/>
      <c r="G544" s="7"/>
      <c r="H544" s="33"/>
      <c r="I544" s="162"/>
      <c r="J544" s="301"/>
      <c r="K544" s="75" t="s">
        <v>112</v>
      </c>
      <c r="L544" s="54" t="str">
        <f aca="true" t="shared" si="46" ref="L544:L549">CLEAN(CONCATENATE(TRIM(A544),TRIM(C544),TRIM(D544),TRIM(E544)))</f>
        <v>B190Construction of Asphaltic Concrete OverlayCW 3410-R5</v>
      </c>
    </row>
    <row r="545" spans="1:12" s="238" customFormat="1" ht="34.5" customHeight="1">
      <c r="A545" s="240" t="s">
        <v>113</v>
      </c>
      <c r="B545" s="8" t="s">
        <v>60</v>
      </c>
      <c r="C545" s="4" t="s">
        <v>114</v>
      </c>
      <c r="D545" s="5"/>
      <c r="E545" s="2"/>
      <c r="F545" s="6"/>
      <c r="G545" s="7"/>
      <c r="H545" s="33"/>
      <c r="I545" s="162"/>
      <c r="J545" s="301"/>
      <c r="K545" s="75"/>
      <c r="L545" s="54" t="str">
        <f t="shared" si="46"/>
        <v>B191Main Line Paving</v>
      </c>
    </row>
    <row r="546" spans="1:12" s="238" customFormat="1" ht="34.5" customHeight="1">
      <c r="A546" s="240" t="s">
        <v>116</v>
      </c>
      <c r="B546" s="9"/>
      <c r="C546" s="4" t="s">
        <v>121</v>
      </c>
      <c r="D546" s="5"/>
      <c r="E546" s="2" t="s">
        <v>61</v>
      </c>
      <c r="F546" s="6">
        <v>550</v>
      </c>
      <c r="G546" s="7">
        <v>57</v>
      </c>
      <c r="H546" s="33">
        <f>F546*ROUND(G546,2)</f>
        <v>31350</v>
      </c>
      <c r="I546" s="181"/>
      <c r="J546" s="301">
        <f>F546*ROUND(I546,2)</f>
        <v>0</v>
      </c>
      <c r="K546" s="75"/>
      <c r="L546" s="54" t="str">
        <f t="shared" si="46"/>
        <v>B193a) Type IAtonne</v>
      </c>
    </row>
    <row r="547" spans="1:12" s="238" customFormat="1" ht="34.5" customHeight="1">
      <c r="A547" s="240" t="s">
        <v>117</v>
      </c>
      <c r="B547" s="8" t="s">
        <v>118</v>
      </c>
      <c r="C547" s="4" t="s">
        <v>119</v>
      </c>
      <c r="D547" s="5"/>
      <c r="E547" s="2"/>
      <c r="F547" s="6"/>
      <c r="G547" s="7"/>
      <c r="H547" s="33"/>
      <c r="I547" s="162"/>
      <c r="J547" s="301"/>
      <c r="K547" s="75"/>
      <c r="L547" s="54" t="str">
        <f t="shared" si="46"/>
        <v>B194Tie-ins and Approaches</v>
      </c>
    </row>
    <row r="548" spans="1:12" s="238" customFormat="1" ht="34.5" customHeight="1">
      <c r="A548" s="240" t="s">
        <v>120</v>
      </c>
      <c r="B548" s="9"/>
      <c r="C548" s="4" t="s">
        <v>121</v>
      </c>
      <c r="D548" s="5"/>
      <c r="E548" s="2" t="s">
        <v>61</v>
      </c>
      <c r="F548" s="6">
        <v>50</v>
      </c>
      <c r="G548" s="7">
        <v>90</v>
      </c>
      <c r="H548" s="33">
        <f>F548*ROUND(G548,2)</f>
        <v>4500</v>
      </c>
      <c r="I548" s="181"/>
      <c r="J548" s="301">
        <f>F548*ROUND(I548,2)</f>
        <v>0</v>
      </c>
      <c r="K548" s="75"/>
      <c r="L548" s="54" t="str">
        <f t="shared" si="46"/>
        <v>B195a) Type IAtonne</v>
      </c>
    </row>
    <row r="549" spans="1:12" s="238" customFormat="1" ht="34.5" customHeight="1">
      <c r="A549" s="240" t="s">
        <v>122</v>
      </c>
      <c r="B549" s="9"/>
      <c r="C549" s="4" t="s">
        <v>428</v>
      </c>
      <c r="D549" s="5"/>
      <c r="E549" s="2" t="s">
        <v>61</v>
      </c>
      <c r="F549" s="6">
        <v>50</v>
      </c>
      <c r="G549" s="7">
        <v>90</v>
      </c>
      <c r="H549" s="33">
        <f>F549*ROUND(G549,2)</f>
        <v>4500</v>
      </c>
      <c r="I549" s="181"/>
      <c r="J549" s="301">
        <f>F549*ROUND(I549,2)</f>
        <v>0</v>
      </c>
      <c r="K549" s="75"/>
      <c r="L549" s="54" t="str">
        <f t="shared" si="46"/>
        <v>B197b) Type IItonne</v>
      </c>
    </row>
    <row r="550" spans="1:10" ht="34.5" customHeight="1">
      <c r="A550" s="235"/>
      <c r="B550" s="83"/>
      <c r="C550" s="25" t="s">
        <v>21</v>
      </c>
      <c r="D550" s="68"/>
      <c r="E550" s="69"/>
      <c r="F550" s="69"/>
      <c r="G550" s="69"/>
      <c r="H550" s="70"/>
      <c r="I550" s="161"/>
      <c r="J550" s="300"/>
    </row>
    <row r="551" spans="1:12" s="239" customFormat="1" ht="34.5" customHeight="1">
      <c r="A551" s="53" t="s">
        <v>150</v>
      </c>
      <c r="B551" s="3" t="s">
        <v>597</v>
      </c>
      <c r="C551" s="4" t="s">
        <v>152</v>
      </c>
      <c r="D551" s="5" t="s">
        <v>153</v>
      </c>
      <c r="E551" s="2" t="s">
        <v>143</v>
      </c>
      <c r="F551" s="17">
        <v>540</v>
      </c>
      <c r="G551" s="19">
        <v>3</v>
      </c>
      <c r="H551" s="33">
        <f>F551*ROUND(G551,2)</f>
        <v>1620</v>
      </c>
      <c r="I551" s="181"/>
      <c r="J551" s="301">
        <f>F551*ROUND(I551,2)</f>
        <v>0</v>
      </c>
      <c r="K551" s="75" t="s">
        <v>154</v>
      </c>
      <c r="L551" s="54" t="str">
        <f>CLEAN(CONCATENATE(TRIM(A551),TRIM(C551),TRIM(D551),TRIM(E551)))</f>
        <v>D006Reflective Crack MaintenanceCW 3250-R5m</v>
      </c>
    </row>
    <row r="552" spans="1:10" ht="39.75" customHeight="1">
      <c r="A552" s="246"/>
      <c r="B552" s="83"/>
      <c r="C552" s="25" t="s">
        <v>22</v>
      </c>
      <c r="D552" s="84"/>
      <c r="E552" s="69"/>
      <c r="F552" s="69"/>
      <c r="G552" s="69"/>
      <c r="H552" s="70"/>
      <c r="I552" s="165"/>
      <c r="J552" s="305"/>
    </row>
    <row r="553" spans="1:12" s="236" customFormat="1" ht="34.5" customHeight="1">
      <c r="A553" s="50" t="s">
        <v>155</v>
      </c>
      <c r="B553" s="15" t="s">
        <v>598</v>
      </c>
      <c r="C553" s="11" t="s">
        <v>157</v>
      </c>
      <c r="D553" s="12" t="s">
        <v>614</v>
      </c>
      <c r="E553" s="13"/>
      <c r="F553" s="16"/>
      <c r="G553" s="18"/>
      <c r="H553" s="33"/>
      <c r="I553" s="164"/>
      <c r="J553" s="301"/>
      <c r="K553" s="77" t="s">
        <v>158</v>
      </c>
      <c r="L553" s="52" t="str">
        <f aca="true" t="shared" si="47" ref="L553:L558">CLEAN(CONCATENATE(TRIM(A553),TRIM(C553),TRIM(D553),TRIM(E553)))</f>
        <v>E003Catch BasinCW 2130-R8</v>
      </c>
    </row>
    <row r="554" spans="1:12" s="239" customFormat="1" ht="34.5" customHeight="1">
      <c r="A554" s="53" t="s">
        <v>159</v>
      </c>
      <c r="B554" s="8" t="s">
        <v>60</v>
      </c>
      <c r="C554" s="4" t="s">
        <v>160</v>
      </c>
      <c r="D554" s="5"/>
      <c r="E554" s="2" t="s">
        <v>161</v>
      </c>
      <c r="F554" s="17">
        <v>1</v>
      </c>
      <c r="G554" s="7">
        <v>2000</v>
      </c>
      <c r="H554" s="33">
        <f>F554*ROUND(G554,2)</f>
        <v>2000</v>
      </c>
      <c r="I554" s="181"/>
      <c r="J554" s="301">
        <f>F554*ROUND(I554,2)</f>
        <v>0</v>
      </c>
      <c r="K554" s="75" t="s">
        <v>162</v>
      </c>
      <c r="L554" s="54" t="str">
        <f t="shared" si="47"/>
        <v>E004SD-024each</v>
      </c>
    </row>
    <row r="555" spans="1:12" s="239" customFormat="1" ht="34.5" customHeight="1">
      <c r="A555" s="53" t="s">
        <v>159</v>
      </c>
      <c r="B555" s="8" t="s">
        <v>118</v>
      </c>
      <c r="C555" s="4" t="s">
        <v>414</v>
      </c>
      <c r="D555" s="5"/>
      <c r="E555" s="2" t="s">
        <v>161</v>
      </c>
      <c r="F555" s="17">
        <v>1</v>
      </c>
      <c r="G555" s="7">
        <v>2000</v>
      </c>
      <c r="H555" s="33">
        <f>F555*ROUND(G555,2)</f>
        <v>2000</v>
      </c>
      <c r="I555" s="181"/>
      <c r="J555" s="301">
        <f>F555*ROUND(I555,2)</f>
        <v>0</v>
      </c>
      <c r="K555" s="75" t="s">
        <v>162</v>
      </c>
      <c r="L555" s="54" t="str">
        <f t="shared" si="47"/>
        <v>E004SD-024 (1200 Deep)each</v>
      </c>
    </row>
    <row r="556" spans="1:12" s="80" customFormat="1" ht="34.5" customHeight="1">
      <c r="A556" s="53" t="s">
        <v>163</v>
      </c>
      <c r="B556" s="3" t="s">
        <v>599</v>
      </c>
      <c r="C556" s="4" t="s">
        <v>165</v>
      </c>
      <c r="D556" s="5" t="s">
        <v>614</v>
      </c>
      <c r="E556" s="2"/>
      <c r="F556" s="17"/>
      <c r="G556" s="19"/>
      <c r="H556" s="33"/>
      <c r="I556" s="162"/>
      <c r="J556" s="301"/>
      <c r="K556" s="75" t="s">
        <v>166</v>
      </c>
      <c r="L556" s="54" t="str">
        <f t="shared" si="47"/>
        <v>E008Sewer ServiceCW 2130-R8</v>
      </c>
    </row>
    <row r="557" spans="1:12" s="80" customFormat="1" ht="34.5" customHeight="1">
      <c r="A557" s="53" t="s">
        <v>167</v>
      </c>
      <c r="B557" s="8" t="s">
        <v>60</v>
      </c>
      <c r="C557" s="4" t="s">
        <v>270</v>
      </c>
      <c r="D557" s="5"/>
      <c r="E557" s="2"/>
      <c r="F557" s="17"/>
      <c r="G557" s="19"/>
      <c r="H557" s="33"/>
      <c r="I557" s="162"/>
      <c r="J557" s="301"/>
      <c r="K557" s="75" t="s">
        <v>168</v>
      </c>
      <c r="L557" s="54" t="str">
        <f t="shared" si="47"/>
        <v>E009250mm</v>
      </c>
    </row>
    <row r="558" spans="1:12" s="80" customFormat="1" ht="39.75" customHeight="1">
      <c r="A558" s="53" t="s">
        <v>169</v>
      </c>
      <c r="B558" s="8"/>
      <c r="C558" s="4" t="s">
        <v>408</v>
      </c>
      <c r="D558" s="5"/>
      <c r="E558" s="2" t="s">
        <v>143</v>
      </c>
      <c r="F558" s="17">
        <v>15</v>
      </c>
      <c r="G558" s="19">
        <v>225</v>
      </c>
      <c r="H558" s="33">
        <f>F558*ROUND(G558,2)</f>
        <v>3375</v>
      </c>
      <c r="I558" s="181"/>
      <c r="J558" s="301">
        <f>F558*ROUND(I558,2)</f>
        <v>0</v>
      </c>
      <c r="K558" s="75" t="s">
        <v>170</v>
      </c>
      <c r="L558" s="54" t="str">
        <f t="shared" si="47"/>
        <v>E010a) in a Trench, Class B Bedding with Sand, Class 2 Backfillm</v>
      </c>
    </row>
    <row r="559" spans="1:12" s="248" customFormat="1" ht="39.75" customHeight="1">
      <c r="A559" s="53" t="s">
        <v>297</v>
      </c>
      <c r="B559" s="3" t="s">
        <v>600</v>
      </c>
      <c r="C559" s="20" t="s">
        <v>299</v>
      </c>
      <c r="D559" s="5" t="s">
        <v>614</v>
      </c>
      <c r="E559" s="2"/>
      <c r="F559" s="17"/>
      <c r="G559" s="19"/>
      <c r="H559" s="33"/>
      <c r="I559" s="162"/>
      <c r="J559" s="301"/>
      <c r="K559" s="75"/>
      <c r="L559" s="54" t="str">
        <f aca="true" t="shared" si="48" ref="L559:L566">CLEAN(CONCATENATE(TRIM(A559),TRIM(C559),TRIM(D559),TRIM(E559)))</f>
        <v>E027Replacing Existing Catch Basin Frames &amp; CoversCW 2130-R8</v>
      </c>
    </row>
    <row r="560" spans="1:12" s="238" customFormat="1" ht="39.75" customHeight="1">
      <c r="A560" s="53" t="s">
        <v>300</v>
      </c>
      <c r="B560" s="8" t="s">
        <v>60</v>
      </c>
      <c r="C560" s="4" t="s">
        <v>301</v>
      </c>
      <c r="D560" s="5"/>
      <c r="E560" s="2" t="s">
        <v>161</v>
      </c>
      <c r="F560" s="17">
        <v>2</v>
      </c>
      <c r="G560" s="19">
        <v>500</v>
      </c>
      <c r="H560" s="33">
        <f>F560*ROUND(G560,2)</f>
        <v>1000</v>
      </c>
      <c r="I560" s="181"/>
      <c r="J560" s="301">
        <f>F560*ROUND(I560,2)</f>
        <v>0</v>
      </c>
      <c r="K560" s="87"/>
      <c r="L560" s="54" t="str">
        <f t="shared" si="48"/>
        <v>E028AP-008 - Barrier Curb and Gutter Inlet Frameeach</v>
      </c>
    </row>
    <row r="561" spans="1:12" s="238" customFormat="1" ht="34.5" customHeight="1">
      <c r="A561" s="53" t="s">
        <v>302</v>
      </c>
      <c r="B561" s="8" t="s">
        <v>118</v>
      </c>
      <c r="C561" s="4" t="s">
        <v>303</v>
      </c>
      <c r="D561" s="5"/>
      <c r="E561" s="2" t="s">
        <v>161</v>
      </c>
      <c r="F561" s="17">
        <v>2</v>
      </c>
      <c r="G561" s="19">
        <v>300</v>
      </c>
      <c r="H561" s="33">
        <f>F561*ROUND(G561,2)</f>
        <v>600</v>
      </c>
      <c r="I561" s="181"/>
      <c r="J561" s="301">
        <f>F561*ROUND(I561,2)</f>
        <v>0</v>
      </c>
      <c r="K561" s="87"/>
      <c r="L561" s="54" t="str">
        <f t="shared" si="48"/>
        <v>E029AP-009 - Barrier Curb and Gutter Inlet Covereach</v>
      </c>
    </row>
    <row r="562" spans="1:12" s="238" customFormat="1" ht="34.5" customHeight="1">
      <c r="A562" s="53" t="s">
        <v>304</v>
      </c>
      <c r="B562" s="8" t="s">
        <v>207</v>
      </c>
      <c r="C562" s="4" t="s">
        <v>305</v>
      </c>
      <c r="D562" s="5"/>
      <c r="E562" s="2" t="s">
        <v>161</v>
      </c>
      <c r="F562" s="17">
        <v>2</v>
      </c>
      <c r="G562" s="19">
        <v>200</v>
      </c>
      <c r="H562" s="33">
        <f>F562*ROUND(G562,2)</f>
        <v>400</v>
      </c>
      <c r="I562" s="181"/>
      <c r="J562" s="301">
        <f>F562*ROUND(I562,2)</f>
        <v>0</v>
      </c>
      <c r="K562" s="87"/>
      <c r="L562" s="54" t="str">
        <f t="shared" si="48"/>
        <v>E030AP-010 - Barrier Curb and Gutter Inlet Boxeach</v>
      </c>
    </row>
    <row r="563" spans="1:12" s="248" customFormat="1" ht="34.5" customHeight="1">
      <c r="A563" s="53" t="s">
        <v>178</v>
      </c>
      <c r="B563" s="3" t="s">
        <v>601</v>
      </c>
      <c r="C563" s="23" t="s">
        <v>180</v>
      </c>
      <c r="D563" s="5" t="s">
        <v>614</v>
      </c>
      <c r="E563" s="2"/>
      <c r="F563" s="17"/>
      <c r="G563" s="19"/>
      <c r="H563" s="33"/>
      <c r="I563" s="162"/>
      <c r="J563" s="301"/>
      <c r="K563" s="75" t="s">
        <v>181</v>
      </c>
      <c r="L563" s="54" t="str">
        <f t="shared" si="48"/>
        <v>E036Connecting to Existing SewerCW 2130-R8</v>
      </c>
    </row>
    <row r="564" spans="1:12" s="248" customFormat="1" ht="34.5" customHeight="1">
      <c r="A564" s="53" t="s">
        <v>182</v>
      </c>
      <c r="B564" s="8" t="s">
        <v>60</v>
      </c>
      <c r="C564" s="23" t="s">
        <v>624</v>
      </c>
      <c r="D564" s="5"/>
      <c r="E564" s="2"/>
      <c r="F564" s="17"/>
      <c r="G564" s="19"/>
      <c r="H564" s="33"/>
      <c r="I564" s="162"/>
      <c r="J564" s="301"/>
      <c r="K564" s="75"/>
      <c r="L564" s="54" t="str">
        <f t="shared" si="48"/>
        <v>E037250mm PVC Connecting Pipe</v>
      </c>
    </row>
    <row r="565" spans="1:12" s="242" customFormat="1" ht="39.75" customHeight="1">
      <c r="A565" s="50"/>
      <c r="B565" s="21"/>
      <c r="C565" s="11" t="s">
        <v>602</v>
      </c>
      <c r="D565" s="12"/>
      <c r="E565" s="13" t="s">
        <v>161</v>
      </c>
      <c r="F565" s="16">
        <v>3</v>
      </c>
      <c r="G565" s="71">
        <v>2500</v>
      </c>
      <c r="H565" s="33">
        <f>F565*ROUND(G565,2)</f>
        <v>7500</v>
      </c>
      <c r="I565" s="182"/>
      <c r="J565" s="301">
        <f>F565*ROUND(I565,2)</f>
        <v>0</v>
      </c>
      <c r="K565" s="86"/>
      <c r="L565" s="52" t="str">
        <f t="shared" si="48"/>
        <v>a) Connecting to 900mm Land Drainage Sewereach</v>
      </c>
    </row>
    <row r="566" spans="1:12" s="259" customFormat="1" ht="34.5" customHeight="1">
      <c r="A566" s="250" t="s">
        <v>399</v>
      </c>
      <c r="B566" s="44" t="s">
        <v>603</v>
      </c>
      <c r="C566" s="37" t="s">
        <v>401</v>
      </c>
      <c r="D566" s="38" t="s">
        <v>614</v>
      </c>
      <c r="E566" s="39" t="s">
        <v>161</v>
      </c>
      <c r="F566" s="43">
        <v>1</v>
      </c>
      <c r="G566" s="85">
        <v>1000</v>
      </c>
      <c r="H566" s="41">
        <f>F566*ROUND(G566,2)</f>
        <v>1000</v>
      </c>
      <c r="I566" s="183"/>
      <c r="J566" s="304">
        <f>F566*ROUND(I566,2)</f>
        <v>0</v>
      </c>
      <c r="K566" s="100" t="s">
        <v>115</v>
      </c>
      <c r="L566" s="244" t="str">
        <f t="shared" si="48"/>
        <v>E048Relocation of Existing CatchbasinsCW 2130-R8each</v>
      </c>
    </row>
    <row r="567" spans="1:10" ht="34.5" customHeight="1">
      <c r="A567" s="235"/>
      <c r="B567" s="95"/>
      <c r="C567" s="25" t="s">
        <v>23</v>
      </c>
      <c r="D567" s="68"/>
      <c r="E567" s="94"/>
      <c r="F567" s="69"/>
      <c r="G567" s="69"/>
      <c r="H567" s="70"/>
      <c r="I567" s="161"/>
      <c r="J567" s="300"/>
    </row>
    <row r="568" spans="1:12" s="238" customFormat="1" ht="39.75" customHeight="1">
      <c r="A568" s="53" t="s">
        <v>194</v>
      </c>
      <c r="B568" s="3" t="s">
        <v>604</v>
      </c>
      <c r="C568" s="4" t="s">
        <v>196</v>
      </c>
      <c r="D568" s="5" t="s">
        <v>197</v>
      </c>
      <c r="E568" s="2" t="s">
        <v>161</v>
      </c>
      <c r="F568" s="17">
        <v>4</v>
      </c>
      <c r="G568" s="19">
        <v>250</v>
      </c>
      <c r="H568" s="33">
        <f>F568*ROUND(G568,2)</f>
        <v>1000</v>
      </c>
      <c r="I568" s="181"/>
      <c r="J568" s="301">
        <f>F568*ROUND(I568,2)</f>
        <v>0</v>
      </c>
      <c r="K568" s="75" t="s">
        <v>198</v>
      </c>
      <c r="L568" s="54" t="str">
        <f aca="true" t="shared" si="49" ref="L568:L577">CLEAN(CONCATENATE(TRIM(A568),TRIM(C568),TRIM(D568),TRIM(E568)))</f>
        <v>F001Adjustment of Existing Catchbasins / ManholesCW 3210-R5each</v>
      </c>
    </row>
    <row r="569" spans="1:12" s="238" customFormat="1" ht="34.5" customHeight="1">
      <c r="A569" s="53" t="s">
        <v>306</v>
      </c>
      <c r="B569" s="3" t="s">
        <v>605</v>
      </c>
      <c r="C569" s="4" t="s">
        <v>308</v>
      </c>
      <c r="D569" s="5" t="s">
        <v>197</v>
      </c>
      <c r="E569" s="2" t="s">
        <v>309</v>
      </c>
      <c r="F569" s="17">
        <v>1</v>
      </c>
      <c r="G569" s="19">
        <v>700</v>
      </c>
      <c r="H569" s="33">
        <f>F569*ROUND(G569,2)</f>
        <v>700</v>
      </c>
      <c r="I569" s="181"/>
      <c r="J569" s="301">
        <f>F569*ROUND(I569,2)</f>
        <v>0</v>
      </c>
      <c r="K569" s="75"/>
      <c r="L569" s="54" t="str">
        <f t="shared" si="49"/>
        <v>F002Installation of Precast Concrete Ring SectionsCW 3210-R5vert. m</v>
      </c>
    </row>
    <row r="570" spans="1:12" s="239" customFormat="1" ht="34.5" customHeight="1">
      <c r="A570" s="53" t="s">
        <v>199</v>
      </c>
      <c r="B570" s="3" t="s">
        <v>606</v>
      </c>
      <c r="C570" s="4" t="s">
        <v>201</v>
      </c>
      <c r="D570" s="5" t="s">
        <v>197</v>
      </c>
      <c r="E570" s="2"/>
      <c r="F570" s="17"/>
      <c r="G570" s="19"/>
      <c r="H570" s="33"/>
      <c r="I570" s="162"/>
      <c r="J570" s="301"/>
      <c r="K570" s="75"/>
      <c r="L570" s="54" t="str">
        <f t="shared" si="49"/>
        <v>F003Installation of Cast Iron Lifter Ring InsertsCW 3210-R5</v>
      </c>
    </row>
    <row r="571" spans="1:12" s="238" customFormat="1" ht="34.5" customHeight="1">
      <c r="A571" s="53" t="s">
        <v>202</v>
      </c>
      <c r="B571" s="8" t="s">
        <v>60</v>
      </c>
      <c r="C571" s="4" t="s">
        <v>203</v>
      </c>
      <c r="D571" s="5"/>
      <c r="E571" s="2" t="s">
        <v>161</v>
      </c>
      <c r="F571" s="17">
        <v>2</v>
      </c>
      <c r="G571" s="19">
        <v>250</v>
      </c>
      <c r="H571" s="33">
        <f aca="true" t="shared" si="50" ref="H571:H577">F571*ROUND(G571,2)</f>
        <v>500</v>
      </c>
      <c r="I571" s="181"/>
      <c r="J571" s="301">
        <f aca="true" t="shared" si="51" ref="J571:J577">F571*ROUND(I571,2)</f>
        <v>0</v>
      </c>
      <c r="K571" s="75"/>
      <c r="L571" s="54" t="str">
        <f t="shared" si="49"/>
        <v>F00438mmeach</v>
      </c>
    </row>
    <row r="572" spans="1:12" s="238" customFormat="1" ht="34.5" customHeight="1">
      <c r="A572" s="53" t="s">
        <v>204</v>
      </c>
      <c r="B572" s="8" t="s">
        <v>118</v>
      </c>
      <c r="C572" s="4" t="s">
        <v>205</v>
      </c>
      <c r="D572" s="5"/>
      <c r="E572" s="2" t="s">
        <v>161</v>
      </c>
      <c r="F572" s="17">
        <v>2</v>
      </c>
      <c r="G572" s="19">
        <v>260</v>
      </c>
      <c r="H572" s="33">
        <f t="shared" si="50"/>
        <v>520</v>
      </c>
      <c r="I572" s="181"/>
      <c r="J572" s="301">
        <f t="shared" si="51"/>
        <v>0</v>
      </c>
      <c r="K572" s="75"/>
      <c r="L572" s="54" t="str">
        <f t="shared" si="49"/>
        <v>F00551mmeach</v>
      </c>
    </row>
    <row r="573" spans="1:12" s="238" customFormat="1" ht="34.5" customHeight="1">
      <c r="A573" s="53" t="s">
        <v>206</v>
      </c>
      <c r="B573" s="8" t="s">
        <v>207</v>
      </c>
      <c r="C573" s="4" t="s">
        <v>208</v>
      </c>
      <c r="D573" s="5"/>
      <c r="E573" s="2" t="s">
        <v>161</v>
      </c>
      <c r="F573" s="17">
        <v>2</v>
      </c>
      <c r="G573" s="19">
        <v>270</v>
      </c>
      <c r="H573" s="33">
        <f t="shared" si="50"/>
        <v>540</v>
      </c>
      <c r="I573" s="181"/>
      <c r="J573" s="301">
        <f t="shared" si="51"/>
        <v>0</v>
      </c>
      <c r="K573" s="75"/>
      <c r="L573" s="54" t="str">
        <f t="shared" si="49"/>
        <v>F00664mmeach</v>
      </c>
    </row>
    <row r="574" spans="1:12" s="238" customFormat="1" ht="34.5" customHeight="1">
      <c r="A574" s="53" t="s">
        <v>209</v>
      </c>
      <c r="B574" s="8" t="s">
        <v>146</v>
      </c>
      <c r="C574" s="4" t="s">
        <v>210</v>
      </c>
      <c r="D574" s="5"/>
      <c r="E574" s="2" t="s">
        <v>161</v>
      </c>
      <c r="F574" s="17">
        <v>4</v>
      </c>
      <c r="G574" s="19">
        <v>280</v>
      </c>
      <c r="H574" s="33">
        <f t="shared" si="50"/>
        <v>1120</v>
      </c>
      <c r="I574" s="181"/>
      <c r="J574" s="301">
        <f t="shared" si="51"/>
        <v>0</v>
      </c>
      <c r="K574" s="75"/>
      <c r="L574" s="54" t="str">
        <f t="shared" si="49"/>
        <v>F00776mmeach</v>
      </c>
    </row>
    <row r="575" spans="1:12" s="239" customFormat="1" ht="39.75" customHeight="1">
      <c r="A575" s="53" t="s">
        <v>211</v>
      </c>
      <c r="B575" s="3" t="s">
        <v>607</v>
      </c>
      <c r="C575" s="4" t="s">
        <v>213</v>
      </c>
      <c r="D575" s="5" t="s">
        <v>197</v>
      </c>
      <c r="E575" s="2" t="s">
        <v>161</v>
      </c>
      <c r="F575" s="17">
        <v>4</v>
      </c>
      <c r="G575" s="19">
        <v>95</v>
      </c>
      <c r="H575" s="33">
        <f t="shared" si="50"/>
        <v>380</v>
      </c>
      <c r="I575" s="181"/>
      <c r="J575" s="301">
        <f t="shared" si="51"/>
        <v>0</v>
      </c>
      <c r="K575" s="75"/>
      <c r="L575" s="54" t="str">
        <f t="shared" si="49"/>
        <v>F009Adjustment of Existing Watermain Valve BoxesCW 3210-R5each</v>
      </c>
    </row>
    <row r="576" spans="1:12" s="238" customFormat="1" ht="34.5" customHeight="1">
      <c r="A576" s="53" t="s">
        <v>217</v>
      </c>
      <c r="B576" s="3" t="s">
        <v>608</v>
      </c>
      <c r="C576" s="4" t="s">
        <v>219</v>
      </c>
      <c r="D576" s="5" t="s">
        <v>197</v>
      </c>
      <c r="E576" s="2" t="s">
        <v>161</v>
      </c>
      <c r="F576" s="17">
        <v>20</v>
      </c>
      <c r="G576" s="19">
        <v>55</v>
      </c>
      <c r="H576" s="33">
        <f t="shared" si="50"/>
        <v>1100</v>
      </c>
      <c r="I576" s="181"/>
      <c r="J576" s="301">
        <f t="shared" si="51"/>
        <v>0</v>
      </c>
      <c r="K576" s="75" t="s">
        <v>220</v>
      </c>
      <c r="L576" s="54" t="str">
        <f t="shared" si="49"/>
        <v>F011Adjustment of Existing Curb Stop BoxesCW 3210-R5each</v>
      </c>
    </row>
    <row r="577" spans="1:12" s="238" customFormat="1" ht="34.5" customHeight="1">
      <c r="A577" s="53" t="s">
        <v>225</v>
      </c>
      <c r="B577" s="3" t="s">
        <v>609</v>
      </c>
      <c r="C577" s="4" t="s">
        <v>227</v>
      </c>
      <c r="D577" s="5" t="s">
        <v>197</v>
      </c>
      <c r="E577" s="2" t="s">
        <v>161</v>
      </c>
      <c r="F577" s="17">
        <v>10</v>
      </c>
      <c r="G577" s="19">
        <v>100</v>
      </c>
      <c r="H577" s="33">
        <f t="shared" si="50"/>
        <v>1000</v>
      </c>
      <c r="I577" s="181"/>
      <c r="J577" s="301">
        <f t="shared" si="51"/>
        <v>0</v>
      </c>
      <c r="K577" s="75" t="s">
        <v>228</v>
      </c>
      <c r="L577" s="54" t="str">
        <f t="shared" si="49"/>
        <v>F018Supply of Curb Stop Box Extendible SectionsCW 3210-R5each</v>
      </c>
    </row>
    <row r="578" spans="1:10" ht="34.5" customHeight="1">
      <c r="A578" s="235"/>
      <c r="B578" s="67"/>
      <c r="C578" s="25" t="s">
        <v>24</v>
      </c>
      <c r="D578" s="68"/>
      <c r="E578" s="73"/>
      <c r="F578" s="68"/>
      <c r="G578" s="68"/>
      <c r="H578" s="74"/>
      <c r="I578" s="161"/>
      <c r="J578" s="300"/>
    </row>
    <row r="579" spans="1:12" s="239" customFormat="1" ht="34.5" customHeight="1">
      <c r="A579" s="240" t="s">
        <v>229</v>
      </c>
      <c r="B579" s="3" t="s">
        <v>610</v>
      </c>
      <c r="C579" s="4" t="s">
        <v>231</v>
      </c>
      <c r="D579" s="5" t="s">
        <v>232</v>
      </c>
      <c r="E579" s="2"/>
      <c r="F579" s="6"/>
      <c r="G579" s="7" t="s">
        <v>2</v>
      </c>
      <c r="H579" s="33"/>
      <c r="I579" s="163"/>
      <c r="J579" s="306"/>
      <c r="K579" s="75" t="s">
        <v>233</v>
      </c>
      <c r="L579" s="54" t="str">
        <f>CLEAN(CONCATENATE(TRIM(A579),TRIM(C579),TRIM(D579),TRIM(E579)))</f>
        <v>G001SoddingCW 3510-R7</v>
      </c>
    </row>
    <row r="580" spans="1:12" s="238" customFormat="1" ht="34.5" customHeight="1">
      <c r="A580" s="240" t="s">
        <v>234</v>
      </c>
      <c r="B580" s="8" t="s">
        <v>60</v>
      </c>
      <c r="C580" s="4" t="s">
        <v>235</v>
      </c>
      <c r="D580" s="5"/>
      <c r="E580" s="2" t="s">
        <v>55</v>
      </c>
      <c r="F580" s="6">
        <v>100</v>
      </c>
      <c r="G580" s="7">
        <v>7.5</v>
      </c>
      <c r="H580" s="33">
        <f>F580*ROUND(G580,2)</f>
        <v>750</v>
      </c>
      <c r="I580" s="181"/>
      <c r="J580" s="301">
        <f>F580*ROUND(I580,2)</f>
        <v>0</v>
      </c>
      <c r="K580" s="88"/>
      <c r="L580" s="54" t="str">
        <f>CLEAN(CONCATENATE(TRIM(A580),TRIM(C580),TRIM(D580),TRIM(E580)))</f>
        <v>G002width &lt; 600mmm²</v>
      </c>
    </row>
    <row r="581" spans="1:12" s="238" customFormat="1" ht="34.5" customHeight="1">
      <c r="A581" s="240" t="s">
        <v>236</v>
      </c>
      <c r="B581" s="8" t="s">
        <v>118</v>
      </c>
      <c r="C581" s="4" t="s">
        <v>237</v>
      </c>
      <c r="D581" s="5"/>
      <c r="E581" s="2" t="s">
        <v>55</v>
      </c>
      <c r="F581" s="6">
        <v>450</v>
      </c>
      <c r="G581" s="7">
        <v>6</v>
      </c>
      <c r="H581" s="33">
        <f>F581*ROUND(G581,2)</f>
        <v>2700</v>
      </c>
      <c r="I581" s="186"/>
      <c r="J581" s="301">
        <f>F581*ROUND(I581,2)</f>
        <v>0</v>
      </c>
      <c r="K581" s="75"/>
      <c r="L581" s="54" t="str">
        <f>CLEAN(CONCATENATE(TRIM(A581),TRIM(C581),TRIM(D581),TRIM(E581)))</f>
        <v>G003width &gt; or = 600mmm²</v>
      </c>
    </row>
    <row r="582" spans="1:12" ht="34.5" customHeight="1" thickBot="1">
      <c r="A582" s="190"/>
      <c r="B582" s="89" t="str">
        <f>B519</f>
        <v>I</v>
      </c>
      <c r="C582" s="103" t="str">
        <f>C519</f>
        <v>Scarfe St. Major Rehabilitation; Anglia Av. - Adsum Dr.</v>
      </c>
      <c r="D582" s="201"/>
      <c r="E582" s="106"/>
      <c r="F582" s="106"/>
      <c r="G582" s="101" t="s">
        <v>17</v>
      </c>
      <c r="H582" s="202">
        <f>SUM(H519:H581)</f>
        <v>135920</v>
      </c>
      <c r="I582" s="203" t="s">
        <v>17</v>
      </c>
      <c r="J582" s="319">
        <f>SUM(J519:J581)</f>
        <v>0</v>
      </c>
      <c r="K582" s="233"/>
      <c r="L582" s="233"/>
    </row>
    <row r="583" spans="2:10" ht="34.5" customHeight="1" thickTop="1">
      <c r="B583" s="195"/>
      <c r="C583" s="196" t="s">
        <v>18</v>
      </c>
      <c r="D583" s="197"/>
      <c r="E583" s="198"/>
      <c r="F583" s="198"/>
      <c r="G583" s="198"/>
      <c r="H583" s="199"/>
      <c r="I583" s="200"/>
      <c r="J583" s="320"/>
    </row>
    <row r="584" spans="1:12" ht="34.5" customHeight="1">
      <c r="A584" s="272"/>
      <c r="B584" s="120" t="s">
        <v>362</v>
      </c>
      <c r="D584" s="121"/>
      <c r="E584" s="122"/>
      <c r="F584" s="122"/>
      <c r="G584" s="122"/>
      <c r="H584" s="123"/>
      <c r="I584" s="172"/>
      <c r="J584" s="321"/>
      <c r="K584" s="233"/>
      <c r="L584" s="233"/>
    </row>
    <row r="585" spans="1:10" ht="34.5" customHeight="1" thickBot="1">
      <c r="A585" s="93"/>
      <c r="B585" s="124" t="s">
        <v>12</v>
      </c>
      <c r="C585" s="125" t="str">
        <f>C7</f>
        <v>Consol Av. Reconstruction; Louelda St. - Besant St.</v>
      </c>
      <c r="D585" s="126"/>
      <c r="E585" s="127"/>
      <c r="F585" s="127"/>
      <c r="G585" s="128" t="s">
        <v>17</v>
      </c>
      <c r="H585" s="128">
        <f>H73</f>
        <v>321398.75</v>
      </c>
      <c r="I585" s="173" t="s">
        <v>17</v>
      </c>
      <c r="J585" s="315">
        <f>J73</f>
        <v>0</v>
      </c>
    </row>
    <row r="586" spans="1:10" ht="34.5" customHeight="1" thickBot="1" thickTop="1">
      <c r="A586" s="93"/>
      <c r="B586" s="124" t="s">
        <v>13</v>
      </c>
      <c r="C586" s="129" t="str">
        <f>C74</f>
        <v>Adsum Dr. Major Rehabilitation; Jefferson Av. - Mandalay Dr.</v>
      </c>
      <c r="D586" s="126"/>
      <c r="E586" s="127"/>
      <c r="F586" s="127"/>
      <c r="G586" s="128" t="s">
        <v>17</v>
      </c>
      <c r="H586" s="128">
        <f>H136</f>
        <v>403685</v>
      </c>
      <c r="I586" s="173" t="s">
        <v>17</v>
      </c>
      <c r="J586" s="315">
        <f>J136</f>
        <v>0</v>
      </c>
    </row>
    <row r="587" spans="1:10" ht="34.5" customHeight="1" thickBot="1" thickTop="1">
      <c r="A587" s="93"/>
      <c r="B587" s="124" t="s">
        <v>14</v>
      </c>
      <c r="C587" s="129" t="str">
        <f>C137</f>
        <v>Polson Av. Crack &amp; Seat Rehabilitation; Radford St. - Airlies St.</v>
      </c>
      <c r="D587" s="126"/>
      <c r="E587" s="127"/>
      <c r="F587" s="127"/>
      <c r="G587" s="128" t="s">
        <v>17</v>
      </c>
      <c r="H587" s="128">
        <f>H198</f>
        <v>141230</v>
      </c>
      <c r="I587" s="173" t="s">
        <v>17</v>
      </c>
      <c r="J587" s="315">
        <f>J198</f>
        <v>0</v>
      </c>
    </row>
    <row r="588" spans="1:10" ht="34.5" customHeight="1" thickBot="1" thickTop="1">
      <c r="A588" s="93"/>
      <c r="B588" s="124" t="s">
        <v>15</v>
      </c>
      <c r="C588" s="125" t="str">
        <f>C199</f>
        <v>Oakland Av. Crack &amp; Seat Rehabilitation; Defehr St. - Goldspie St.</v>
      </c>
      <c r="D588" s="126"/>
      <c r="E588" s="127"/>
      <c r="F588" s="127"/>
      <c r="G588" s="128" t="s">
        <v>17</v>
      </c>
      <c r="H588" s="128">
        <f>H260</f>
        <v>113282.5</v>
      </c>
      <c r="I588" s="173" t="s">
        <v>17</v>
      </c>
      <c r="J588" s="315">
        <f>J260</f>
        <v>0</v>
      </c>
    </row>
    <row r="589" spans="1:10" ht="34.5" customHeight="1" thickBot="1" thickTop="1">
      <c r="A589" s="93"/>
      <c r="B589" s="124" t="s">
        <v>16</v>
      </c>
      <c r="C589" s="129" t="str">
        <f>C261</f>
        <v>Dunvegan St. Major Rehabilitation; Mossdale Av. - Rossmere Cr.</v>
      </c>
      <c r="D589" s="126"/>
      <c r="E589" s="127"/>
      <c r="F589" s="127"/>
      <c r="G589" s="128" t="s">
        <v>17</v>
      </c>
      <c r="H589" s="128">
        <f>H322</f>
        <v>105210</v>
      </c>
      <c r="I589" s="173" t="s">
        <v>17</v>
      </c>
      <c r="J589" s="315">
        <f>J322</f>
        <v>0</v>
      </c>
    </row>
    <row r="590" spans="1:10" ht="34.5" customHeight="1" thickBot="1" thickTop="1">
      <c r="A590" s="93"/>
      <c r="B590" s="124" t="s">
        <v>39</v>
      </c>
      <c r="C590" s="129" t="str">
        <f>C323</f>
        <v>Raleigh St. Minor Rehabilitation; Springfield Rd. - Edison Av.</v>
      </c>
      <c r="D590" s="126"/>
      <c r="E590" s="127"/>
      <c r="F590" s="127"/>
      <c r="G590" s="128" t="s">
        <v>17</v>
      </c>
      <c r="H590" s="128">
        <f>H373</f>
        <v>98095</v>
      </c>
      <c r="I590" s="173" t="s">
        <v>17</v>
      </c>
      <c r="J590" s="315">
        <f>J373</f>
        <v>0</v>
      </c>
    </row>
    <row r="591" spans="1:10" ht="34.5" customHeight="1" thickTop="1">
      <c r="A591" s="273"/>
      <c r="B591" s="130"/>
      <c r="C591" s="131"/>
      <c r="D591" s="132"/>
      <c r="E591" s="133"/>
      <c r="F591" s="133"/>
      <c r="G591" s="134"/>
      <c r="H591" s="134"/>
      <c r="I591" s="174" t="s">
        <v>33</v>
      </c>
      <c r="J591" s="322">
        <f>SUM(J585:J590)</f>
        <v>0</v>
      </c>
    </row>
    <row r="592" spans="1:12" s="261" customFormat="1" ht="34.5" customHeight="1">
      <c r="A592" s="274"/>
      <c r="B592" s="135" t="s">
        <v>611</v>
      </c>
      <c r="C592" s="136"/>
      <c r="D592" s="137"/>
      <c r="E592" s="138"/>
      <c r="F592" s="156"/>
      <c r="G592" s="275"/>
      <c r="H592" s="276"/>
      <c r="I592" s="175"/>
      <c r="J592" s="323"/>
      <c r="K592" s="277"/>
      <c r="L592" s="277"/>
    </row>
    <row r="593" spans="1:10" ht="34.5" customHeight="1" thickBot="1">
      <c r="A593" s="278"/>
      <c r="B593" s="139" t="s">
        <v>41</v>
      </c>
      <c r="C593" s="140" t="str">
        <f>C375</f>
        <v>Sutton Rd. Crack &amp; Seat Rehabilitation; Rothesay St. - Graduate Path</v>
      </c>
      <c r="D593" s="141"/>
      <c r="E593" s="142"/>
      <c r="F593" s="142"/>
      <c r="G593" s="143" t="s">
        <v>17</v>
      </c>
      <c r="H593" s="143">
        <f>H445</f>
        <v>169742.5</v>
      </c>
      <c r="I593" s="176" t="s">
        <v>17</v>
      </c>
      <c r="J593" s="324">
        <f>J445</f>
        <v>0</v>
      </c>
    </row>
    <row r="594" spans="1:10" ht="34.5" customHeight="1" thickBot="1" thickTop="1">
      <c r="A594" s="279"/>
      <c r="B594" s="144" t="s">
        <v>42</v>
      </c>
      <c r="C594" s="145" t="str">
        <f>C446</f>
        <v>Gateway Rd. Major Rehabilitation; Antrim Rd. - Kimberley Av.</v>
      </c>
      <c r="D594" s="146"/>
      <c r="E594" s="147"/>
      <c r="F594" s="147"/>
      <c r="G594" s="193" t="s">
        <v>17</v>
      </c>
      <c r="H594" s="148">
        <f>H518</f>
        <v>202782.5</v>
      </c>
      <c r="I594" s="158" t="s">
        <v>17</v>
      </c>
      <c r="J594" s="325">
        <f>J518</f>
        <v>0</v>
      </c>
    </row>
    <row r="595" spans="1:10" ht="34.5" customHeight="1" thickBot="1" thickTop="1">
      <c r="A595" s="279"/>
      <c r="B595" s="144" t="s">
        <v>43</v>
      </c>
      <c r="C595" s="145" t="str">
        <f>C519</f>
        <v>Scarfe St. Major Rehabilitation; Anglia Av. - Adsum Dr.</v>
      </c>
      <c r="D595" s="146"/>
      <c r="E595" s="147"/>
      <c r="F595" s="194"/>
      <c r="G595" s="193" t="s">
        <v>17</v>
      </c>
      <c r="H595" s="148">
        <f>H582</f>
        <v>135920</v>
      </c>
      <c r="I595" s="158" t="s">
        <v>17</v>
      </c>
      <c r="J595" s="325">
        <f>J582</f>
        <v>0</v>
      </c>
    </row>
    <row r="596" spans="1:10" ht="34.5" customHeight="1" thickBot="1" thickTop="1">
      <c r="A596" s="93"/>
      <c r="B596" s="130"/>
      <c r="C596" s="149"/>
      <c r="D596" s="132"/>
      <c r="E596" s="133"/>
      <c r="F596" s="133"/>
      <c r="G596" s="134"/>
      <c r="H596" s="134"/>
      <c r="I596" s="174" t="s">
        <v>34</v>
      </c>
      <c r="J596" s="322">
        <f>SUM(J593:J595)</f>
        <v>0</v>
      </c>
    </row>
    <row r="597" spans="1:12" ht="34.5" customHeight="1" thickTop="1">
      <c r="A597" s="280"/>
      <c r="B597" s="281" t="s">
        <v>31</v>
      </c>
      <c r="C597" s="150"/>
      <c r="D597" s="151"/>
      <c r="E597" s="152" t="s">
        <v>32</v>
      </c>
      <c r="F597" s="153">
        <f>J591+J596</f>
        <v>0</v>
      </c>
      <c r="G597" s="154"/>
      <c r="H597" s="155"/>
      <c r="I597" s="177"/>
      <c r="J597" s="326"/>
      <c r="K597" s="212"/>
      <c r="L597" s="212"/>
    </row>
    <row r="598" spans="1:11" ht="34.5" customHeight="1">
      <c r="A598" s="280"/>
      <c r="B598" s="281" t="s">
        <v>30</v>
      </c>
      <c r="C598" s="282"/>
      <c r="D598" s="283"/>
      <c r="E598" s="282"/>
      <c r="F598" s="282"/>
      <c r="G598" s="282"/>
      <c r="H598" s="284"/>
      <c r="I598" s="178"/>
      <c r="J598" s="327"/>
      <c r="K598" s="261"/>
    </row>
    <row r="599" spans="1:10" ht="34.5" customHeight="1">
      <c r="A599" s="280"/>
      <c r="B599" s="285" t="s">
        <v>25</v>
      </c>
      <c r="C599" s="282"/>
      <c r="D599" s="283"/>
      <c r="E599" s="282"/>
      <c r="F599" s="282"/>
      <c r="G599" s="282"/>
      <c r="H599" s="284"/>
      <c r="I599" s="178"/>
      <c r="J599" s="327"/>
    </row>
    <row r="600" spans="1:10" ht="15">
      <c r="A600" s="286"/>
      <c r="B600" s="195"/>
      <c r="C600" s="287"/>
      <c r="D600" s="288"/>
      <c r="E600" s="289"/>
      <c r="F600" s="289"/>
      <c r="G600" s="290"/>
      <c r="H600" s="291"/>
      <c r="I600" s="179"/>
      <c r="J600" s="328"/>
    </row>
    <row r="601" spans="3:8" ht="15">
      <c r="C601" s="261"/>
      <c r="H601" s="292"/>
    </row>
    <row r="602" ht="15">
      <c r="H602" s="293"/>
    </row>
    <row r="603" ht="15">
      <c r="H603" s="294"/>
    </row>
    <row r="604" ht="15">
      <c r="H604" s="294"/>
    </row>
  </sheetData>
  <sheetProtection password="E87C" sheet="1" objects="1" scenarios="1"/>
  <mergeCells count="1">
    <mergeCell ref="C136:F136"/>
  </mergeCells>
  <dataValidations count="3">
    <dataValidation type="decimal" operator="greaterThan" allowBlank="1" showErrorMessage="1" errorTitle="Unacceptable Entry!" error="Unit Prices not greater than 0 are not permitted for this Bid Opportunity!" sqref="I9:I10 I12:I15 I79 I76 I18 I143 I139:I140 I201:I202 I205 I263 I265:I267 I325:I326 I521 I377:I378 I381 I333 I457 I328:I331 I448:I449 I451:I454">
      <formula1>0</formula1>
    </dataValidation>
    <dataValidation type="decimal" operator="greaterThan" allowBlank="1" showInputMessage="1" showErrorMessage="1" errorTitle="Unacceptable Entry!" error="Unit Prices not greater than 0 will not be permitted for this Bid Opportunity!" sqref="I23:I27 I30:I31 I33 I36 I46:I47 I43 I20 I50 I52:I53 I56:I59 I312:I317 I71:I72 I81:I84 I86 I88 I38:I41 I91:I95 I97 I99 I134:I135 I108 I110:I111 I113 I115 I118:I120 I125:I131 I122:I123 I101:I105 I196:I197 I176 I179:I180 I182:I183 I165 I167:I168 I170:I174 I148:I152 I145 I185:I193 I237 I244:I245 I247:I255 I258:I259 I207 I209 I240:I242 I158:I162 I154:I156 I231:I235 I226 I228:I229 I565:I566 I219:I223 I320:I321 I296 I299:I300 I302:I303 I305:I307 I270 I272 I275:I278 I280:I284 I287 I289:I290 I292:I294 I371:I372 I357 I359:I360 I362:I368 I337:I338 I340 I342 I344:I346 I349 I351 I353:I355 I443:I444 I430:I431 I433:I440 I424:I425 I427:I428 I416 I383 I386:I390 I392:I393 I395:I399 I401:I403 I489:I490 I516:I517 I505:I506 I508:I513 I494 I501:I503 I496 I498:I499 I459:I462 I464 I466 I469:I473 I475 I477:I478">
      <formula1>0</formula1>
    </dataValidation>
    <dataValidation type="decimal" operator="greaterThan" allowBlank="1" showInputMessage="1" showErrorMessage="1" errorTitle="Unacceptable Entry!" error="Unit Prices not greater than 0 will not be permitted for this Bid Opportunity!" sqref="I410:I414 I487 I492 I580:I581 I568:I569 I571:I577 I551 I560:I562 I558 I524:I525 I527 I529 I532:I536 I538 I540:I541 I543 I546 I548:I549 I309:I310 I215:I217 I480:I484 I61 I408 I63:I68 I554:I555 I211:I213 I406 I422 I419:I420">
      <formula1>0</formula1>
    </dataValidation>
  </dataValidations>
  <printOptions/>
  <pageMargins left="0.5" right="0.5" top="0.75" bottom="0.75" header="0.25" footer="0.25"/>
  <pageSetup horizontalDpi="600" verticalDpi="600" orientation="portrait" scale="67" r:id="rId1"/>
  <headerFooter alignWithMargins="0">
    <oddHeader>&amp;L&amp;10The City of Winnipeg
Bid Opportunity No. 79-2004&amp;R&amp;10Bid Submission
Page &amp;P+3 of 36
</oddHeader>
    <oddFooter xml:space="preserve">&amp;R__________________
Name of Bidder                    </oddFooter>
  </headerFooter>
  <rowBreaks count="28" manualBreakCount="28">
    <brk id="27" min="1" max="9" man="1"/>
    <brk id="53" min="1" max="9" man="1"/>
    <brk id="73" min="1" max="9" man="1"/>
    <brk id="97" min="1" max="9" man="1"/>
    <brk id="120" min="1" max="9" man="1"/>
    <brk id="136" min="1" max="9" man="1"/>
    <brk id="156" min="1" max="9" man="1"/>
    <brk id="180" min="1" max="9" man="1"/>
    <brk id="198" min="1" max="9" man="1"/>
    <brk id="217" min="1" max="9" man="1"/>
    <brk id="242" min="1" max="9" man="1"/>
    <brk id="260" min="1" max="9" man="1"/>
    <brk id="284" min="1" max="9" man="1"/>
    <brk id="307" min="1" max="9" man="1"/>
    <brk id="322" min="1" max="9" man="1"/>
    <brk id="346" min="1" max="9" man="1"/>
    <brk id="368" min="1" max="9" man="1"/>
    <brk id="373" min="1" max="9" man="1"/>
    <brk id="393" min="1" max="9" man="1"/>
    <brk id="411" min="1" max="9" man="1"/>
    <brk id="437" min="1" max="9" man="1"/>
    <brk id="445" min="1" max="9" man="1"/>
    <brk id="471" min="1" max="9" man="1"/>
    <brk id="494" min="1" max="9" man="1"/>
    <brk id="518" min="1" max="9" man="1"/>
    <brk id="543" min="1" max="9" man="1"/>
    <brk id="566" min="1" max="9" man="1"/>
    <brk id="582"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
  <cp:lastModifiedBy>rdoerrie</cp:lastModifiedBy>
  <cp:lastPrinted>2004-03-22T13:54:31Z</cp:lastPrinted>
  <dcterms:created xsi:type="dcterms:W3CDTF">1999-03-31T15:44:33Z</dcterms:created>
  <dcterms:modified xsi:type="dcterms:W3CDTF">2004-03-22T15:41:59Z</dcterms:modified>
  <cp:category/>
  <cp:version/>
  <cp:contentType/>
  <cp:contentStatus/>
</cp:coreProperties>
</file>